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<sst xmlns="http://schemas.openxmlformats.org/spreadsheetml/2006/main" count="226" uniqueCount="221">
  <si>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</si>
  <si>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</si>
  <si>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</si>
  <si>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</si>
  <si>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</si>
  <si>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</si>
  <si>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</si>
  <si>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</si>
  <si>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</si>
  <si>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</si>
  <si>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</si>
  <si>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</si>
  <si>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</si>
  <si>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</si>
  <si>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</si>
  <si>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</si>
  <si>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</si>
  <si>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</si>
  <si>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</si>
  <si>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</si>
  <si>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</si>
  <si>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</si>
  <si>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</si>
  <si>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</si>
  <si>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</si>
  <si>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</si>
  <si>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</si>
  <si>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</si>
  <si>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</si>
  <si>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</si>
  <si>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</si>
  <si>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</si>
  <si>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</si>
  <si>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</si>
  <si>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</si>
  <si>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</si>
  <si>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</si>
  <si>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</si>
  <si>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</si>
  <si>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</si>
  <si>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</si>
  <si>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</si>
  <si>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</si>
  <si>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</si>
  <si>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</si>
  <si>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</si>
  <si>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</si>
  <si>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</si>
  <si>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</si>
  <si>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</si>
  <si>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</si>
  <si>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</si>
  <si>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</si>
  <si>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</si>
  <si>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</si>
  <si>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</si>
  <si>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</si>
  <si>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</si>
  <si>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</si>
  <si>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</si>
  <si>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</si>
  <si>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</si>
  <si>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</si>
  <si>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</si>
  <si>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</si>
  <si>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</si>
  <si>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</si>
  <si>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</si>
  <si>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</si>
  <si>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</si>
  <si>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</si>
  <si>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</si>
  <si>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</si>
  <si>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</si>
  <si>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</si>
  <si>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</si>
  <si>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</si>
  <si>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</si>
  <si>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</si>
  <si>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</si>
  <si>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</si>
  <si>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</si>
  <si>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</si>
  <si>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</si>
  <si>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</si>
  <si>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</si>
  <si>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</si>
  <si>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</si>
  <si>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</si>
  <si>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</si>
  <si>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</si>
  <si>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</si>
  <si>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</si>
  <si>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</si>
  <si>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</si>
  <si>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</si>
  <si>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</si>
  <si>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</si>
  <si>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</si>
  <si>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</si>
  <si>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</si>
  <si>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</si>
  <si>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Иные межбюджетные трансферты</t>
  </si>
  <si>
    <t>ИТОГО ДОХОДОВ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</si>
  <si>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</si>
  <si>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</si>
  <si>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</si>
  <si>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</si>
  <si>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</si>
  <si>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</si>
  <si>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</si>
  <si>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</si>
  <si>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Назначено, руб.</t>
  </si>
  <si>
    <t>в рублях</t>
  </si>
  <si>
    <t>в %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</si>
  <si>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</si>
  <si>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</si>
  <si>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</si>
  <si>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</si>
  <si>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</si>
  <si>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</si>
  <si>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</si>
  <si>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</si>
  <si>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</si>
  <si>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</si>
  <si>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</si>
  <si>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</si>
  <si>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</si>
  <si>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</si>
  <si>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</si>
  <si>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</si>
  <si>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</si>
  <si>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</si>
  <si>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</si>
  <si>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</si>
  <si>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</si>
  <si>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</si>
  <si>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</si>
  <si>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</si>
  <si>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</si>
  <si>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</si>
  <si>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</si>
  <si>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</si>
  <si>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</si>
  <si>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</si>
  <si>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</si>
  <si>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ПЛАТНЫХ УСЛУГ И КОМПЕНСАЦИИ ЗАТРАТ ГОСУДАРСТВА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</si>
  <si>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</si>
  <si>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</si>
  <si>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</si>
  <si>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</si>
  <si>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</si>
  <si>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</si>
  <si>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</si>
  <si>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</si>
  <si>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</si>
  <si>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</si>
  <si>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</si>
  <si>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</si>
  <si>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</si>
  <si>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</si>
  <si>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</si>
  <si>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</si>
  <si>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</si>
  <si>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</si>
  <si>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</si>
  <si>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</si>
  <si>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</si>
  <si>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</si>
  <si>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</si>
  <si>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</si>
  <si>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</si>
  <si>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</si>
  <si>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</si>
  <si>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</si>
  <si>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000 2 02 02085 04 0000 151</t>
  </si>
  <si>
    <t>Субсидии бюджетам городских округов на осуществление мероприятий по обеспечению жильем граждан РФ, проживающих в сельской местности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</si>
  <si>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</si>
  <si>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</si>
  <si>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</si>
  <si>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</si>
  <si>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</si>
  <si>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000 2 02 03007 04 0000 151</t>
  </si>
  <si>
    <t>000 2 02 03015 04 0000 151</t>
  </si>
  <si>
    <t>000 2 02 03021 04 0000 151</t>
  </si>
  <si>
    <t>000 2 02 03022 04 0000 151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</si>
  <si>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</si>
  <si>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</si>
  <si>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000 2 02 03999 04 0000 151</t>
  </si>
  <si>
    <t>Прочие субвенции бюджетам городских округов</t>
  </si>
  <si>
    <t>000 2 02 04000 00 0000 151</t>
  </si>
  <si>
    <t>000 2 02 04999 04 0000 151</t>
  </si>
  <si>
    <t>Прочие межбюджетные трансферты, передаваемые бюджетам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</si>
  <si>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</si>
  <si>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</si>
  <si>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</si>
  <si>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</si>
  <si>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/>
  </si>
  <si>
    <t>000 2 02 02999 04 0000 151</t>
  </si>
  <si>
    <t>000 2 02 02145 04 0000 151</t>
  </si>
  <si>
    <t>Субсидии бюджетам городских округов на модернизацию региональных  систем общего образования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</si>
  <si>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</si>
  <si>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</si>
  <si>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</si>
  <si>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</si>
  <si>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</si>
  <si>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</si>
  <si>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Денежные взыскания (штрафы) за нарушение законодательства в области обеспечения санитарно-эпидемиологтческого благополучия человека и законодательства в сфере защиты прав потребителей</t>
  </si>
  <si>
    <t xml:space="preserve">                                                             Приложение 2</t>
  </si>
  <si>
    <t xml:space="preserve">Доходы бюджета МО Красноуфимский округ по кодам видов доходов, подвидов доходов, классификации </t>
  </si>
  <si>
    <t>операций сектора государственного управления, относящийся к доходам бюджета</t>
  </si>
  <si>
    <t>Исполнено в 2012г.</t>
  </si>
  <si>
    <t>000 1 16 23000 00 0000 140</t>
  </si>
  <si>
    <t>000 2 02 02051 04 0000 151</t>
  </si>
  <si>
    <t>Субсидии бюджетам городских округов на реализацию федеральных целевых программ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</si>
  <si>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</si>
  <si>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</si>
  <si>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000 1 13 01000 00 0000 130</t>
  </si>
  <si>
    <t xml:space="preserve">                                                         к решению Думы </t>
  </si>
  <si>
    <t xml:space="preserve">                                                           МО Красноуфимский округ </t>
  </si>
  <si>
    <t>30.05.2013г. № 126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</si>
</sst>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2" t="s">
        <v>34</v>
      </c>
      <c r="C1" s="72"/>
    </row>
    <row r="2" spans="2:3" ht="15.75">
      <c r="B2" s="72" t="s">
        <v>33</v>
      </c>
      <c r="C2" s="72"/>
    </row>
    <row r="3" spans="2:3" ht="15.75">
      <c r="B3" s="72" t="s">
        <v>38</v>
      </c>
      <c r="C3" s="72"/>
    </row>
    <row r="4" spans="2:3" ht="15.75">
      <c r="B4" s="72" t="s">
        <v>40</v>
      </c>
      <c r="C4" s="72"/>
    </row>
    <row r="5" spans="2:3" ht="15.75">
      <c r="B5" s="16"/>
      <c r="C5" s="14"/>
    </row>
    <row r="6" spans="1:3" ht="15.75">
      <c r="A6" s="71" t="s">
        <v>39</v>
      </c>
      <c r="B6" s="71"/>
      <c r="C6" s="71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C1">
      <selection activeCell="F3" sqref="F3"/>
    </sheetView>
  </sheetViews>
  <sheetFormatPr defaultColWidth="9.00390625" defaultRowHeight="15.75"/>
  <cols>
    <col min="1" max="1" width="3.50390625" style="0" customWidth="1"/>
    <col min="2" max="2" width="18.875" style="0" customWidth="1"/>
    <col min="3" max="3" width="51.25390625" style="0" customWidth="1"/>
    <col min="4" max="4" width="12.875" style="0" customWidth="1"/>
    <col min="5" max="5" width="12.25390625" style="0" customWidth="1"/>
    <col min="6" max="6" width="8.25390625" style="0" customWidth="1"/>
    <col min="8" max="8" width="12.375" style="0" bestFit="1" customWidth="1"/>
  </cols>
  <sheetData>
    <row r="1" spans="3:4" ht="15.75">
      <c r="C1" s="86" t="s">
        <v>208</v>
      </c>
      <c r="D1" s="86"/>
    </row>
    <row r="2" spans="3:4" ht="15.75">
      <c r="C2" s="86" t="s">
        <v>218</v>
      </c>
      <c r="D2" s="86"/>
    </row>
    <row r="3" spans="3:4" ht="15.75">
      <c r="C3" s="86" t="s">
        <v>219</v>
      </c>
      <c r="D3" s="86"/>
    </row>
    <row r="4" spans="3:4" ht="15.75">
      <c r="C4" s="86" t="s">
        <v>220</v>
      </c>
      <c r="D4" s="86"/>
    </row>
    <row r="5" spans="3:4" ht="15.75">
      <c r="C5" s="16"/>
      <c r="D5" s="14"/>
    </row>
    <row r="6" spans="2:6" ht="12.75" customHeight="1">
      <c r="B6" s="87" t="s">
        <v>209</v>
      </c>
      <c r="C6" s="87"/>
      <c r="D6" s="87"/>
      <c r="E6" s="88"/>
      <c r="F6" s="88"/>
    </row>
    <row r="7" spans="2:6" ht="15.75">
      <c r="B7" s="89" t="s">
        <v>210</v>
      </c>
      <c r="C7" s="89"/>
      <c r="D7" s="89"/>
      <c r="E7" s="89"/>
      <c r="F7" s="89"/>
    </row>
    <row r="8" spans="1:6" ht="27.75" customHeight="1">
      <c r="A8" s="78" t="s">
        <v>100</v>
      </c>
      <c r="B8" s="92" t="s">
        <v>101</v>
      </c>
      <c r="C8" s="90" t="s">
        <v>27</v>
      </c>
      <c r="D8" s="92" t="s">
        <v>112</v>
      </c>
      <c r="E8" s="94" t="s">
        <v>211</v>
      </c>
      <c r="F8" s="95"/>
    </row>
    <row r="9" spans="1:6" ht="15.75">
      <c r="A9" s="79"/>
      <c r="B9" s="93"/>
      <c r="C9" s="91"/>
      <c r="D9" s="93"/>
      <c r="E9" s="60" t="s">
        <v>113</v>
      </c>
      <c r="F9" s="60" t="s">
        <v>114</v>
      </c>
    </row>
    <row r="10" spans="1:6" ht="15.75">
      <c r="A10" s="40" t="s">
        <v>115</v>
      </c>
      <c r="B10" s="41" t="s">
        <v>116</v>
      </c>
      <c r="C10" s="42" t="s">
        <v>117</v>
      </c>
      <c r="D10" s="43">
        <v>4</v>
      </c>
      <c r="E10" s="44">
        <v>5</v>
      </c>
      <c r="F10" s="45">
        <v>6</v>
      </c>
    </row>
    <row r="11" spans="1:6" ht="15.75">
      <c r="A11" s="46" t="s">
        <v>115</v>
      </c>
      <c r="B11" s="47" t="s">
        <v>118</v>
      </c>
      <c r="C11" s="48" t="s">
        <v>119</v>
      </c>
      <c r="D11" s="49">
        <f>D12+D14+D17+D20+D24+D27+D29+D32+D37+D41+D23</f>
        <v>170461100</v>
      </c>
      <c r="E11" s="49">
        <f>E12+E14+E17+E20+E24+E27+E29+E32+E37+E41+E23</f>
        <v>133918275.25</v>
      </c>
      <c r="F11" s="50">
        <f>IF(D11=0,"-",IF(E11/D11*100&gt;110,"свыше 100",ROUND((E11/D11*100),1)))</f>
        <v>78.6</v>
      </c>
    </row>
    <row r="12" spans="1:6" ht="15.75">
      <c r="A12" s="51">
        <f>A11+1</f>
        <v>2</v>
      </c>
      <c r="B12" s="47" t="s">
        <v>120</v>
      </c>
      <c r="C12" s="48" t="s">
        <v>121</v>
      </c>
      <c r="D12" s="49">
        <f>D13</f>
        <v>101625000</v>
      </c>
      <c r="E12" s="49">
        <f>E13</f>
        <v>105305116.32</v>
      </c>
      <c r="F12" s="50">
        <f aca="true" t="shared" si="0" ref="F12:F67">IF(D12=0,"-",IF(E12/D12*100&gt;110,"свыше 100",ROUND((E12/D12*100),1)))</f>
        <v>103.6</v>
      </c>
    </row>
    <row r="13" spans="1:6" ht="15.75">
      <c r="A13" s="51">
        <f>A12+1</f>
        <v>3</v>
      </c>
      <c r="B13" s="47" t="s">
        <v>122</v>
      </c>
      <c r="C13" s="48" t="s">
        <v>97</v>
      </c>
      <c r="D13" s="49">
        <v>101625000</v>
      </c>
      <c r="E13" s="49">
        <v>105305116.32</v>
      </c>
      <c r="F13" s="50">
        <f t="shared" si="0"/>
        <v>103.6</v>
      </c>
    </row>
    <row r="14" spans="1:6" ht="15.75">
      <c r="A14" s="51">
        <f aca="true" t="shared" si="1" ref="A14:A67">A13+1</f>
        <v>4</v>
      </c>
      <c r="B14" s="47" t="s">
        <v>123</v>
      </c>
      <c r="C14" s="48" t="s">
        <v>124</v>
      </c>
      <c r="D14" s="49">
        <f>D15+D16</f>
        <v>4455200</v>
      </c>
      <c r="E14" s="49">
        <f>E15+E16</f>
        <v>4506791.09</v>
      </c>
      <c r="F14" s="50">
        <f t="shared" si="0"/>
        <v>101.2</v>
      </c>
    </row>
    <row r="15" spans="1:6" ht="15.75">
      <c r="A15" s="51">
        <f t="shared" si="1"/>
        <v>5</v>
      </c>
      <c r="B15" s="52" t="s">
        <v>125</v>
      </c>
      <c r="C15" s="23" t="s">
        <v>96</v>
      </c>
      <c r="D15" s="54">
        <v>3384000</v>
      </c>
      <c r="E15" s="49">
        <v>3435619.45</v>
      </c>
      <c r="F15" s="50">
        <f t="shared" si="0"/>
        <v>101.5</v>
      </c>
    </row>
    <row r="16" spans="1:6" ht="15.75">
      <c r="A16" s="51">
        <f t="shared" si="1"/>
        <v>6</v>
      </c>
      <c r="B16" s="47" t="s">
        <v>203</v>
      </c>
      <c r="C16" s="48" t="s">
        <v>16</v>
      </c>
      <c r="D16" s="49">
        <v>1071200</v>
      </c>
      <c r="E16" s="49">
        <v>1071171.64</v>
      </c>
      <c r="F16" s="50">
        <f t="shared" si="0"/>
        <v>100</v>
      </c>
    </row>
    <row r="17" spans="1:6" ht="15.75">
      <c r="A17" s="51">
        <f t="shared" si="1"/>
        <v>7</v>
      </c>
      <c r="B17" s="47" t="s">
        <v>126</v>
      </c>
      <c r="C17" s="48" t="s">
        <v>127</v>
      </c>
      <c r="D17" s="49">
        <v>4182000</v>
      </c>
      <c r="E17" s="49">
        <f>E18+E19</f>
        <v>4383283.3</v>
      </c>
      <c r="F17" s="50">
        <f t="shared" si="0"/>
        <v>104.8</v>
      </c>
    </row>
    <row r="18" spans="1:6" ht="15.75">
      <c r="A18" s="51">
        <f t="shared" si="1"/>
        <v>8</v>
      </c>
      <c r="B18" s="52" t="s">
        <v>128</v>
      </c>
      <c r="C18" s="53" t="s">
        <v>35</v>
      </c>
      <c r="D18" s="54">
        <v>2445000</v>
      </c>
      <c r="E18" s="49">
        <v>2549717.52</v>
      </c>
      <c r="F18" s="50">
        <f t="shared" si="0"/>
        <v>104.3</v>
      </c>
    </row>
    <row r="19" spans="1:6" ht="15.75">
      <c r="A19" s="51">
        <f t="shared" si="1"/>
        <v>9</v>
      </c>
      <c r="B19" s="52" t="s">
        <v>129</v>
      </c>
      <c r="C19" s="53" t="s">
        <v>3</v>
      </c>
      <c r="D19" s="54">
        <v>1737000</v>
      </c>
      <c r="E19" s="49">
        <v>1833565.78</v>
      </c>
      <c r="F19" s="50">
        <f t="shared" si="0"/>
        <v>105.6</v>
      </c>
    </row>
    <row r="20" spans="1:6" ht="15.75">
      <c r="A20" s="51">
        <f t="shared" si="1"/>
        <v>10</v>
      </c>
      <c r="B20" s="47" t="s">
        <v>130</v>
      </c>
      <c r="C20" s="48" t="s">
        <v>131</v>
      </c>
      <c r="D20" s="49">
        <f>D22</f>
        <v>57000</v>
      </c>
      <c r="E20" s="49">
        <f>E21+E22</f>
        <v>57200</v>
      </c>
      <c r="F20" s="50">
        <f t="shared" si="0"/>
        <v>100.4</v>
      </c>
    </row>
    <row r="21" spans="1:6" ht="25.5">
      <c r="A21" s="51">
        <f t="shared" si="1"/>
        <v>11</v>
      </c>
      <c r="B21" s="47" t="s">
        <v>132</v>
      </c>
      <c r="C21" s="48" t="s">
        <v>133</v>
      </c>
      <c r="D21" s="49"/>
      <c r="E21" s="49">
        <v>200</v>
      </c>
      <c r="F21" s="50" t="str">
        <f t="shared" si="0"/>
        <v>-</v>
      </c>
    </row>
    <row r="22" spans="1:6" ht="25.5">
      <c r="A22" s="51">
        <f t="shared" si="1"/>
        <v>12</v>
      </c>
      <c r="B22" s="47" t="s">
        <v>134</v>
      </c>
      <c r="C22" s="48" t="s">
        <v>98</v>
      </c>
      <c r="D22" s="49">
        <v>57000</v>
      </c>
      <c r="E22" s="49">
        <v>57000</v>
      </c>
      <c r="F22" s="50">
        <f t="shared" si="0"/>
        <v>100</v>
      </c>
    </row>
    <row r="23" spans="1:6" ht="25.5">
      <c r="A23" s="51">
        <f t="shared" si="1"/>
        <v>13</v>
      </c>
      <c r="B23" s="47" t="s">
        <v>135</v>
      </c>
      <c r="C23" s="48" t="s">
        <v>136</v>
      </c>
      <c r="D23" s="49">
        <v>89900</v>
      </c>
      <c r="E23" s="49">
        <v>89971.24</v>
      </c>
      <c r="F23" s="50">
        <f t="shared" si="0"/>
        <v>100.1</v>
      </c>
    </row>
    <row r="24" spans="1:6" ht="25.5">
      <c r="A24" s="51">
        <f t="shared" si="1"/>
        <v>14</v>
      </c>
      <c r="B24" s="47" t="s">
        <v>137</v>
      </c>
      <c r="C24" s="48" t="s">
        <v>138</v>
      </c>
      <c r="D24" s="67">
        <f>D25+D26</f>
        <v>2960800</v>
      </c>
      <c r="E24" s="67">
        <f>E25+E26</f>
        <v>3279313.85</v>
      </c>
      <c r="F24" s="50" t="str">
        <f t="shared" si="0"/>
        <v>свыше 100</v>
      </c>
    </row>
    <row r="25" spans="1:8" ht="65.25" customHeight="1">
      <c r="A25" s="51">
        <f t="shared" si="1"/>
        <v>15</v>
      </c>
      <c r="B25" s="47" t="s">
        <v>139</v>
      </c>
      <c r="C25" s="48" t="s">
        <v>204</v>
      </c>
      <c r="D25" s="49">
        <v>2619800</v>
      </c>
      <c r="E25" s="49">
        <v>2932653.1</v>
      </c>
      <c r="F25" s="50" t="str">
        <f t="shared" si="0"/>
        <v>свыше 100</v>
      </c>
      <c r="H25" s="68"/>
    </row>
    <row r="26" spans="1:8" ht="63.75">
      <c r="A26" s="51">
        <f t="shared" si="1"/>
        <v>16</v>
      </c>
      <c r="B26" s="47" t="s">
        <v>140</v>
      </c>
      <c r="C26" s="48" t="s">
        <v>141</v>
      </c>
      <c r="D26" s="49">
        <v>341000</v>
      </c>
      <c r="E26" s="49">
        <v>346660.75</v>
      </c>
      <c r="F26" s="50">
        <f t="shared" si="0"/>
        <v>101.7</v>
      </c>
      <c r="H26" s="68"/>
    </row>
    <row r="27" spans="1:8" ht="15.75">
      <c r="A27" s="51">
        <f t="shared" si="1"/>
        <v>17</v>
      </c>
      <c r="B27" s="47" t="s">
        <v>142</v>
      </c>
      <c r="C27" s="48" t="s">
        <v>143</v>
      </c>
      <c r="D27" s="49">
        <f>D28</f>
        <v>48500</v>
      </c>
      <c r="E27" s="49">
        <f>E28</f>
        <v>29797.93</v>
      </c>
      <c r="F27" s="50">
        <f t="shared" si="0"/>
        <v>61.4</v>
      </c>
      <c r="G27" s="28"/>
      <c r="H27" s="69"/>
    </row>
    <row r="28" spans="1:8" ht="15.75">
      <c r="A28" s="51">
        <f t="shared" si="1"/>
        <v>18</v>
      </c>
      <c r="B28" s="47" t="s">
        <v>144</v>
      </c>
      <c r="C28" s="48" t="s">
        <v>99</v>
      </c>
      <c r="D28" s="49">
        <v>48500</v>
      </c>
      <c r="E28" s="49">
        <v>29797.93</v>
      </c>
      <c r="F28" s="50">
        <f t="shared" si="0"/>
        <v>61.4</v>
      </c>
      <c r="G28" s="28"/>
      <c r="H28" s="69"/>
    </row>
    <row r="29" spans="1:8" ht="25.5">
      <c r="A29" s="51">
        <f t="shared" si="1"/>
        <v>19</v>
      </c>
      <c r="B29" s="47" t="s">
        <v>145</v>
      </c>
      <c r="C29" s="48" t="s">
        <v>146</v>
      </c>
      <c r="D29" s="67">
        <f>D31+D30</f>
        <v>14026250</v>
      </c>
      <c r="E29" s="67">
        <f>E31+E30</f>
        <v>13512404.25</v>
      </c>
      <c r="F29" s="50">
        <f t="shared" si="0"/>
        <v>96.3</v>
      </c>
      <c r="H29" s="70"/>
    </row>
    <row r="30" spans="1:6" ht="15.75">
      <c r="A30" s="51">
        <f t="shared" si="1"/>
        <v>20</v>
      </c>
      <c r="B30" s="47" t="s">
        <v>217</v>
      </c>
      <c r="C30" s="48" t="s">
        <v>147</v>
      </c>
      <c r="D30" s="54">
        <v>13374310</v>
      </c>
      <c r="E30" s="49">
        <v>12812669.98</v>
      </c>
      <c r="F30" s="50">
        <f t="shared" si="0"/>
        <v>95.8</v>
      </c>
    </row>
    <row r="31" spans="1:6" ht="15.75">
      <c r="A31" s="51">
        <f t="shared" si="1"/>
        <v>21</v>
      </c>
      <c r="B31" s="47" t="s">
        <v>148</v>
      </c>
      <c r="C31" s="48" t="s">
        <v>109</v>
      </c>
      <c r="D31" s="54">
        <v>651940</v>
      </c>
      <c r="E31" s="49">
        <v>699734.27</v>
      </c>
      <c r="F31" s="50">
        <f t="shared" si="0"/>
        <v>107.3</v>
      </c>
    </row>
    <row r="32" spans="1:6" ht="25.5">
      <c r="A32" s="51">
        <f t="shared" si="1"/>
        <v>22</v>
      </c>
      <c r="B32" s="47" t="s">
        <v>149</v>
      </c>
      <c r="C32" s="48" t="s">
        <v>150</v>
      </c>
      <c r="D32" s="67">
        <f>D34+D35+D36+D33</f>
        <v>42947850</v>
      </c>
      <c r="E32" s="67">
        <f>E34+E35+E36+E33</f>
        <v>2686393.04</v>
      </c>
      <c r="F32" s="50">
        <f t="shared" si="0"/>
        <v>6.3</v>
      </c>
    </row>
    <row r="33" spans="1:6" ht="15.75">
      <c r="A33" s="51">
        <f t="shared" si="1"/>
        <v>23</v>
      </c>
      <c r="B33" s="52" t="s">
        <v>151</v>
      </c>
      <c r="C33" s="23" t="s">
        <v>108</v>
      </c>
      <c r="D33" s="54">
        <v>100000</v>
      </c>
      <c r="E33" s="49">
        <v>157180</v>
      </c>
      <c r="F33" s="50" t="str">
        <f t="shared" si="0"/>
        <v>свыше 100</v>
      </c>
    </row>
    <row r="34" spans="1:6" ht="63.75">
      <c r="A34" s="51">
        <f t="shared" si="1"/>
        <v>24</v>
      </c>
      <c r="B34" s="47" t="s">
        <v>152</v>
      </c>
      <c r="C34" s="48" t="s">
        <v>153</v>
      </c>
      <c r="D34" s="54">
        <v>42349050</v>
      </c>
      <c r="E34" s="49">
        <v>2031247.37</v>
      </c>
      <c r="F34" s="50">
        <f t="shared" si="0"/>
        <v>4.8</v>
      </c>
    </row>
    <row r="35" spans="1:6" ht="38.25">
      <c r="A35" s="51"/>
      <c r="B35" s="47" t="s">
        <v>205</v>
      </c>
      <c r="C35" s="48" t="s">
        <v>206</v>
      </c>
      <c r="D35" s="54">
        <v>18200</v>
      </c>
      <c r="E35" s="49">
        <v>18167.58</v>
      </c>
      <c r="F35" s="50">
        <f t="shared" si="0"/>
        <v>99.8</v>
      </c>
    </row>
    <row r="36" spans="1:6" ht="38.25">
      <c r="A36" s="51">
        <f>A34+1</f>
        <v>25</v>
      </c>
      <c r="B36" s="47" t="s">
        <v>154</v>
      </c>
      <c r="C36" s="48" t="s">
        <v>110</v>
      </c>
      <c r="D36" s="54">
        <v>480600</v>
      </c>
      <c r="E36" s="49">
        <v>479798.09</v>
      </c>
      <c r="F36" s="50">
        <f t="shared" si="0"/>
        <v>99.8</v>
      </c>
    </row>
    <row r="37" spans="1:6" ht="15.75">
      <c r="A37" s="51">
        <f t="shared" si="1"/>
        <v>26</v>
      </c>
      <c r="B37" s="47" t="s">
        <v>155</v>
      </c>
      <c r="C37" s="48" t="s">
        <v>156</v>
      </c>
      <c r="D37" s="49">
        <f>D39+D40+D38</f>
        <v>63100</v>
      </c>
      <c r="E37" s="49">
        <f>E38+E39+E40</f>
        <v>61748.09</v>
      </c>
      <c r="F37" s="50">
        <f t="shared" si="0"/>
        <v>97.9</v>
      </c>
    </row>
    <row r="38" spans="1:6" ht="38.25">
      <c r="A38" s="51"/>
      <c r="B38" s="47" t="s">
        <v>212</v>
      </c>
      <c r="C38" s="48" t="s">
        <v>207</v>
      </c>
      <c r="D38" s="49">
        <v>2500</v>
      </c>
      <c r="E38" s="49">
        <v>2522.75</v>
      </c>
      <c r="F38" s="50">
        <f t="shared" si="0"/>
        <v>100.9</v>
      </c>
    </row>
    <row r="39" spans="1:6" ht="27.75" customHeight="1">
      <c r="A39" s="51">
        <f>A37+1</f>
        <v>27</v>
      </c>
      <c r="B39" s="47" t="s">
        <v>157</v>
      </c>
      <c r="C39" s="48" t="s">
        <v>104</v>
      </c>
      <c r="D39" s="49">
        <v>15600</v>
      </c>
      <c r="E39" s="49">
        <v>15695.34</v>
      </c>
      <c r="F39" s="50">
        <f t="shared" si="0"/>
        <v>100.6</v>
      </c>
    </row>
    <row r="40" spans="1:6" ht="25.5">
      <c r="A40" s="51">
        <f t="shared" si="1"/>
        <v>28</v>
      </c>
      <c r="B40" s="47" t="s">
        <v>158</v>
      </c>
      <c r="C40" s="48" t="s">
        <v>37</v>
      </c>
      <c r="D40" s="49">
        <v>45000</v>
      </c>
      <c r="E40" s="49">
        <v>43530</v>
      </c>
      <c r="F40" s="50">
        <f t="shared" si="0"/>
        <v>96.7</v>
      </c>
    </row>
    <row r="41" spans="1:6" ht="15.75">
      <c r="A41" s="51">
        <f t="shared" si="1"/>
        <v>29</v>
      </c>
      <c r="B41" s="47" t="s">
        <v>159</v>
      </c>
      <c r="C41" s="48" t="s">
        <v>160</v>
      </c>
      <c r="D41" s="49">
        <f>D42+D43</f>
        <v>5500</v>
      </c>
      <c r="E41" s="49">
        <f>E43+E42</f>
        <v>6256.14</v>
      </c>
      <c r="F41" s="50" t="str">
        <f t="shared" si="0"/>
        <v>свыше 100</v>
      </c>
    </row>
    <row r="42" spans="1:6" ht="15.75">
      <c r="A42" s="51">
        <f t="shared" si="1"/>
        <v>30</v>
      </c>
      <c r="B42" s="47" t="s">
        <v>161</v>
      </c>
      <c r="C42" s="48" t="s">
        <v>162</v>
      </c>
      <c r="D42" s="49"/>
      <c r="E42" s="49">
        <v>800</v>
      </c>
      <c r="F42" s="50" t="str">
        <f t="shared" si="0"/>
        <v>-</v>
      </c>
    </row>
    <row r="43" spans="1:6" ht="15.75">
      <c r="A43" s="51">
        <f t="shared" si="1"/>
        <v>31</v>
      </c>
      <c r="B43" s="47" t="s">
        <v>163</v>
      </c>
      <c r="C43" s="48" t="s">
        <v>164</v>
      </c>
      <c r="D43" s="49">
        <v>5500</v>
      </c>
      <c r="E43" s="49">
        <v>5456.14</v>
      </c>
      <c r="F43" s="50">
        <f t="shared" si="0"/>
        <v>99.2</v>
      </c>
    </row>
    <row r="44" spans="1:6" ht="15.75">
      <c r="A44" s="51">
        <f t="shared" si="1"/>
        <v>32</v>
      </c>
      <c r="B44" s="47" t="s">
        <v>165</v>
      </c>
      <c r="C44" s="48" t="s">
        <v>166</v>
      </c>
      <c r="D44" s="49">
        <f>D45+D65</f>
        <v>717456867</v>
      </c>
      <c r="E44" s="49">
        <f>E45+E65</f>
        <v>689205967.73</v>
      </c>
      <c r="F44" s="50">
        <f t="shared" si="0"/>
        <v>96.1</v>
      </c>
    </row>
    <row r="45" spans="1:6" ht="26.25" customHeight="1">
      <c r="A45" s="51">
        <f t="shared" si="1"/>
        <v>33</v>
      </c>
      <c r="B45" s="47" t="s">
        <v>167</v>
      </c>
      <c r="C45" s="48" t="s">
        <v>168</v>
      </c>
      <c r="D45" s="49">
        <f>D46+D48+D53+D61</f>
        <v>717456867</v>
      </c>
      <c r="E45" s="49">
        <f>E46+E48+E53+E61</f>
        <v>692690927.15</v>
      </c>
      <c r="F45" s="50">
        <f t="shared" si="0"/>
        <v>96.5</v>
      </c>
    </row>
    <row r="46" spans="1:6" ht="24.75" customHeight="1">
      <c r="A46" s="51">
        <f t="shared" si="1"/>
        <v>34</v>
      </c>
      <c r="B46" s="47" t="s">
        <v>169</v>
      </c>
      <c r="C46" s="48" t="s">
        <v>170</v>
      </c>
      <c r="D46" s="49">
        <f>SUM(D47:D47)</f>
        <v>196551000</v>
      </c>
      <c r="E46" s="49">
        <f>SUM(E47:E47)</f>
        <v>196551000</v>
      </c>
      <c r="F46" s="50">
        <f t="shared" si="0"/>
        <v>100</v>
      </c>
    </row>
    <row r="47" spans="1:6" ht="27" customHeight="1">
      <c r="A47" s="51">
        <f t="shared" si="1"/>
        <v>35</v>
      </c>
      <c r="B47" s="47" t="s">
        <v>171</v>
      </c>
      <c r="C47" s="48" t="s">
        <v>172</v>
      </c>
      <c r="D47" s="49">
        <v>196551000</v>
      </c>
      <c r="E47" s="49">
        <v>196551000</v>
      </c>
      <c r="F47" s="50">
        <f t="shared" si="0"/>
        <v>100</v>
      </c>
    </row>
    <row r="48" spans="1:6" ht="25.5">
      <c r="A48" s="51">
        <f t="shared" si="1"/>
        <v>36</v>
      </c>
      <c r="B48" s="47" t="s">
        <v>173</v>
      </c>
      <c r="C48" s="48" t="s">
        <v>174</v>
      </c>
      <c r="D48" s="49">
        <f>SUM(D50:D52)+D49</f>
        <v>189612100</v>
      </c>
      <c r="E48" s="49">
        <v>176016713</v>
      </c>
      <c r="F48" s="50">
        <f t="shared" si="0"/>
        <v>92.8</v>
      </c>
    </row>
    <row r="49" spans="1:6" ht="40.5" customHeight="1">
      <c r="A49" s="51">
        <f>A47+1</f>
        <v>36</v>
      </c>
      <c r="B49" s="52" t="s">
        <v>213</v>
      </c>
      <c r="C49" s="23" t="s">
        <v>214</v>
      </c>
      <c r="D49" s="54">
        <v>9500000</v>
      </c>
      <c r="E49" s="49">
        <v>9500000</v>
      </c>
      <c r="F49" s="50">
        <f>IF(D49=0,"-",IF(E49/D49*100&gt;110,"свыше 100",ROUND((E49/D49*100),1)))</f>
        <v>100</v>
      </c>
    </row>
    <row r="50" spans="1:6" ht="40.5" customHeight="1">
      <c r="A50" s="51">
        <f>A48+1</f>
        <v>37</v>
      </c>
      <c r="B50" s="52" t="s">
        <v>175</v>
      </c>
      <c r="C50" s="23" t="s">
        <v>176</v>
      </c>
      <c r="D50" s="54">
        <v>5979900</v>
      </c>
      <c r="E50" s="49">
        <v>5979900</v>
      </c>
      <c r="F50" s="50">
        <f>IF(D50=0,"-",IF(E50/D50*100&gt;110,"свыше 100",ROUND((E50/D50*100),1)))</f>
        <v>100</v>
      </c>
    </row>
    <row r="51" spans="1:6" ht="27.75" customHeight="1">
      <c r="A51" s="51">
        <f t="shared" si="1"/>
        <v>38</v>
      </c>
      <c r="B51" s="52" t="s">
        <v>199</v>
      </c>
      <c r="C51" s="23" t="s">
        <v>200</v>
      </c>
      <c r="D51" s="54">
        <v>39211300</v>
      </c>
      <c r="E51" s="49">
        <v>39211300</v>
      </c>
      <c r="F51" s="50"/>
    </row>
    <row r="52" spans="1:6" ht="15.75">
      <c r="A52" s="51">
        <f t="shared" si="1"/>
        <v>39</v>
      </c>
      <c r="B52" s="52" t="s">
        <v>198</v>
      </c>
      <c r="C52" s="23" t="s">
        <v>177</v>
      </c>
      <c r="D52" s="54">
        <v>134920900</v>
      </c>
      <c r="E52" s="49">
        <v>121325513</v>
      </c>
      <c r="F52" s="50">
        <f t="shared" si="0"/>
        <v>89.9</v>
      </c>
    </row>
    <row r="53" spans="1:6" ht="25.5">
      <c r="A53" s="51">
        <f t="shared" si="1"/>
        <v>40</v>
      </c>
      <c r="B53" s="47" t="s">
        <v>178</v>
      </c>
      <c r="C53" s="48" t="s">
        <v>179</v>
      </c>
      <c r="D53" s="49">
        <f>SUM(D54:D60)</f>
        <v>324747600</v>
      </c>
      <c r="E53" s="49">
        <f>SUM(E54:E60)</f>
        <v>313577047.15</v>
      </c>
      <c r="F53" s="50">
        <f t="shared" si="0"/>
        <v>96.6</v>
      </c>
    </row>
    <row r="54" spans="1:6" ht="25.5">
      <c r="A54" s="51">
        <f t="shared" si="1"/>
        <v>41</v>
      </c>
      <c r="B54" s="47" t="s">
        <v>180</v>
      </c>
      <c r="C54" s="48" t="s">
        <v>181</v>
      </c>
      <c r="D54" s="54">
        <v>15334000</v>
      </c>
      <c r="E54" s="54">
        <v>7898828.25</v>
      </c>
      <c r="F54" s="50">
        <f t="shared" si="0"/>
        <v>51.5</v>
      </c>
    </row>
    <row r="55" spans="1:6" ht="38.25">
      <c r="A55" s="51">
        <f t="shared" si="1"/>
        <v>42</v>
      </c>
      <c r="B55" s="47" t="s">
        <v>182</v>
      </c>
      <c r="C55" s="48" t="s">
        <v>111</v>
      </c>
      <c r="D55" s="54">
        <v>15500</v>
      </c>
      <c r="E55" s="54">
        <v>15500</v>
      </c>
      <c r="F55" s="50">
        <f t="shared" si="0"/>
        <v>100</v>
      </c>
    </row>
    <row r="56" spans="1:6" ht="38.25">
      <c r="A56" s="51">
        <f t="shared" si="1"/>
        <v>43</v>
      </c>
      <c r="B56" s="47" t="s">
        <v>183</v>
      </c>
      <c r="C56" s="48" t="s">
        <v>106</v>
      </c>
      <c r="D56" s="54">
        <v>2060900</v>
      </c>
      <c r="E56" s="54">
        <v>2060900</v>
      </c>
      <c r="F56" s="50">
        <f t="shared" si="0"/>
        <v>100</v>
      </c>
    </row>
    <row r="57" spans="1:6" ht="25.5">
      <c r="A57" s="51">
        <f t="shared" si="1"/>
        <v>44</v>
      </c>
      <c r="B57" s="47" t="s">
        <v>184</v>
      </c>
      <c r="C57" s="48" t="s">
        <v>105</v>
      </c>
      <c r="D57" s="54">
        <v>2946100</v>
      </c>
      <c r="E57" s="54">
        <v>2946100</v>
      </c>
      <c r="F57" s="50">
        <f t="shared" si="0"/>
        <v>100</v>
      </c>
    </row>
    <row r="58" spans="1:6" ht="38.25">
      <c r="A58" s="51">
        <f t="shared" si="1"/>
        <v>45</v>
      </c>
      <c r="B58" s="47" t="s">
        <v>185</v>
      </c>
      <c r="C58" s="48" t="s">
        <v>107</v>
      </c>
      <c r="D58" s="54">
        <v>3872000</v>
      </c>
      <c r="E58" s="54">
        <v>3784586.4</v>
      </c>
      <c r="F58" s="50">
        <f t="shared" si="0"/>
        <v>97.7</v>
      </c>
    </row>
    <row r="59" spans="1:6" ht="25.5">
      <c r="A59" s="51">
        <f t="shared" si="1"/>
        <v>46</v>
      </c>
      <c r="B59" s="47" t="s">
        <v>186</v>
      </c>
      <c r="C59" s="48" t="s">
        <v>187</v>
      </c>
      <c r="D59" s="54">
        <v>64543100</v>
      </c>
      <c r="E59" s="54">
        <v>60895132.5</v>
      </c>
      <c r="F59" s="50">
        <f t="shared" si="0"/>
        <v>94.3</v>
      </c>
    </row>
    <row r="60" spans="1:6" ht="15.75">
      <c r="A60" s="51">
        <f t="shared" si="1"/>
        <v>47</v>
      </c>
      <c r="B60" s="47" t="s">
        <v>188</v>
      </c>
      <c r="C60" s="48" t="s">
        <v>189</v>
      </c>
      <c r="D60" s="54">
        <v>235976000</v>
      </c>
      <c r="E60" s="54">
        <v>235976000</v>
      </c>
      <c r="F60" s="50">
        <f t="shared" si="0"/>
        <v>100</v>
      </c>
    </row>
    <row r="61" spans="1:6" ht="15.75">
      <c r="A61" s="51">
        <f t="shared" si="1"/>
        <v>48</v>
      </c>
      <c r="B61" s="47" t="s">
        <v>190</v>
      </c>
      <c r="C61" s="48" t="s">
        <v>102</v>
      </c>
      <c r="D61" s="54">
        <f>SUM(D62:D64)</f>
        <v>6546167</v>
      </c>
      <c r="E61" s="54">
        <f>SUM(E62:E64)</f>
        <v>6546167</v>
      </c>
      <c r="F61" s="50">
        <f t="shared" si="0"/>
        <v>100</v>
      </c>
    </row>
    <row r="62" spans="1:6" ht="38.25">
      <c r="A62" s="51">
        <f t="shared" si="1"/>
        <v>49</v>
      </c>
      <c r="B62" s="47" t="s">
        <v>201</v>
      </c>
      <c r="C62" s="48" t="s">
        <v>202</v>
      </c>
      <c r="D62" s="54">
        <v>130000</v>
      </c>
      <c r="E62" s="54">
        <v>130000</v>
      </c>
      <c r="F62" s="50">
        <f t="shared" si="0"/>
        <v>100</v>
      </c>
    </row>
    <row r="63" spans="1:6" ht="63.75">
      <c r="A63" s="51">
        <v>50</v>
      </c>
      <c r="B63" s="47" t="s">
        <v>215</v>
      </c>
      <c r="C63" s="48" t="s">
        <v>216</v>
      </c>
      <c r="D63" s="54">
        <v>65000</v>
      </c>
      <c r="E63" s="54">
        <v>65000</v>
      </c>
      <c r="F63" s="50">
        <f>IF(D63=0,"-",IF(E63/D63*100&gt;110,"свыше 100",ROUND((E63/D63*100),1)))</f>
        <v>100</v>
      </c>
    </row>
    <row r="64" spans="1:6" ht="25.5">
      <c r="A64" s="51">
        <f>A62+1</f>
        <v>50</v>
      </c>
      <c r="B64" s="47" t="s">
        <v>191</v>
      </c>
      <c r="C64" s="48" t="s">
        <v>192</v>
      </c>
      <c r="D64" s="54">
        <v>6351167</v>
      </c>
      <c r="E64" s="54">
        <v>6351167</v>
      </c>
      <c r="F64" s="50">
        <f t="shared" si="0"/>
        <v>100</v>
      </c>
    </row>
    <row r="65" spans="1:6" ht="38.25">
      <c r="A65" s="51">
        <f t="shared" si="1"/>
        <v>51</v>
      </c>
      <c r="B65" s="46" t="s">
        <v>193</v>
      </c>
      <c r="C65" s="55" t="s">
        <v>194</v>
      </c>
      <c r="D65" s="54"/>
      <c r="E65" s="54">
        <f>E66</f>
        <v>-3484959.42</v>
      </c>
      <c r="F65" s="50" t="str">
        <f>IF(D65=0,"-",IF(E65/D65*100&gt;110,"свыше 100",ROUND((E65/D65*100),1)))</f>
        <v>-</v>
      </c>
    </row>
    <row r="66" spans="1:6" ht="38.25">
      <c r="A66" s="51">
        <f t="shared" si="1"/>
        <v>52</v>
      </c>
      <c r="B66" s="46" t="s">
        <v>195</v>
      </c>
      <c r="C66" s="55" t="s">
        <v>196</v>
      </c>
      <c r="D66" s="54"/>
      <c r="E66" s="54">
        <v>-3484959.42</v>
      </c>
      <c r="F66" s="50" t="str">
        <f>IF(D66=0,"-",IF(E66/D66*100&gt;110,"свыше 100",ROUND((E66/D66*100),1)))</f>
        <v>-</v>
      </c>
    </row>
    <row r="67" spans="1:6" ht="14.25" customHeight="1">
      <c r="A67" s="51">
        <f t="shared" si="1"/>
        <v>53</v>
      </c>
      <c r="B67" s="56" t="s">
        <v>197</v>
      </c>
      <c r="C67" s="57" t="s">
        <v>103</v>
      </c>
      <c r="D67" s="58">
        <f>D11+D44</f>
        <v>887917967</v>
      </c>
      <c r="E67" s="58">
        <f>E11+E44</f>
        <v>823124242.98</v>
      </c>
      <c r="F67" s="59">
        <f t="shared" si="0"/>
        <v>92.7</v>
      </c>
    </row>
    <row r="68" spans="1:6" ht="15.75">
      <c r="A68" s="38"/>
      <c r="B68" s="61"/>
      <c r="C68" s="62"/>
      <c r="D68" s="63"/>
      <c r="E68" s="22"/>
      <c r="F68" s="22"/>
    </row>
    <row r="69" spans="1:6" ht="15.75">
      <c r="A69" s="38"/>
      <c r="B69" s="61"/>
      <c r="C69" s="62"/>
      <c r="D69" s="63"/>
      <c r="E69" s="22"/>
      <c r="F69" s="22"/>
    </row>
    <row r="70" spans="1:6" ht="15.75">
      <c r="A70" s="38"/>
      <c r="B70" s="61"/>
      <c r="C70" s="64"/>
      <c r="D70" s="63"/>
      <c r="E70" s="22"/>
      <c r="F70" s="22"/>
    </row>
    <row r="71" spans="1:6" ht="16.5" customHeight="1">
      <c r="A71" s="38"/>
      <c r="B71" s="61"/>
      <c r="C71" s="62"/>
      <c r="D71" s="63"/>
      <c r="E71" s="22"/>
      <c r="F71" s="22"/>
    </row>
    <row r="72" spans="1:6" ht="15.75">
      <c r="A72" s="38"/>
      <c r="B72" s="22"/>
      <c r="C72" s="39"/>
      <c r="D72" s="65"/>
      <c r="E72" s="22"/>
      <c r="F72" s="22"/>
    </row>
    <row r="73" spans="1:6" ht="15.75">
      <c r="A73" s="66"/>
      <c r="B73" s="22"/>
      <c r="C73" s="22"/>
      <c r="D73" s="22"/>
      <c r="E73" s="22"/>
      <c r="F73" s="22"/>
    </row>
    <row r="74" spans="1:3" ht="15.75">
      <c r="A74" s="36"/>
      <c r="B74" s="36"/>
      <c r="C74" s="36"/>
    </row>
    <row r="75" spans="1:3" ht="15.75">
      <c r="A75" s="36"/>
      <c r="B75" s="34"/>
      <c r="C75" s="37"/>
    </row>
    <row r="76" spans="1:4" ht="15.75">
      <c r="A76" s="36"/>
      <c r="B76" s="37"/>
      <c r="C76" s="37"/>
      <c r="D76" s="31"/>
    </row>
    <row r="77" spans="1:4" ht="15.75">
      <c r="A77" s="36"/>
      <c r="B77" s="34"/>
      <c r="C77" s="34"/>
      <c r="D77" s="31"/>
    </row>
    <row r="78" spans="1:5" ht="15.75">
      <c r="A78" s="36"/>
      <c r="B78" s="34"/>
      <c r="C78" s="34"/>
      <c r="D78" s="31"/>
      <c r="E78" s="32"/>
    </row>
    <row r="79" spans="1:4" ht="15" customHeight="1">
      <c r="A79" s="36"/>
      <c r="B79" s="36"/>
      <c r="C79" s="36"/>
      <c r="D79" s="31"/>
    </row>
    <row r="80" spans="1:4" ht="26.25" customHeight="1">
      <c r="A80" s="24"/>
      <c r="B80" s="35"/>
      <c r="C80" s="35"/>
      <c r="D80" s="31"/>
    </row>
    <row r="81" spans="1:4" ht="26.25" customHeight="1">
      <c r="A81" s="24"/>
      <c r="B81" s="35"/>
      <c r="C81" s="35"/>
      <c r="D81" s="31"/>
    </row>
    <row r="82" spans="1:4" ht="15.75">
      <c r="A82" s="36"/>
      <c r="B82" s="36"/>
      <c r="C82" s="36"/>
      <c r="D82" s="32"/>
    </row>
    <row r="83" spans="1:4" ht="15.75" customHeight="1" hidden="1">
      <c r="A83" s="24"/>
      <c r="B83" s="75"/>
      <c r="C83" s="76"/>
      <c r="D83" s="32"/>
    </row>
    <row r="84" spans="1:4" ht="17.25" customHeight="1" hidden="1">
      <c r="A84" s="24"/>
      <c r="B84" s="76"/>
      <c r="C84" s="76"/>
      <c r="D84" s="33"/>
    </row>
    <row r="85" spans="1:4" ht="18" customHeight="1" hidden="1">
      <c r="A85" s="24"/>
      <c r="B85" s="75"/>
      <c r="C85" s="75"/>
      <c r="D85" s="32"/>
    </row>
    <row r="86" spans="1:4" ht="18" customHeight="1">
      <c r="A86" s="24"/>
      <c r="B86" s="34"/>
      <c r="C86" s="37"/>
      <c r="D86" s="32"/>
    </row>
    <row r="87" spans="1:4" ht="18" customHeight="1">
      <c r="A87" s="24"/>
      <c r="B87" s="37"/>
      <c r="C87" s="37"/>
      <c r="D87" s="32"/>
    </row>
    <row r="88" spans="1:4" ht="18" customHeight="1">
      <c r="A88" s="24"/>
      <c r="B88" s="37"/>
      <c r="C88" s="37"/>
      <c r="D88" s="32"/>
    </row>
    <row r="89" spans="1:4" ht="12.75" customHeight="1">
      <c r="A89" s="24"/>
      <c r="B89" s="37"/>
      <c r="C89" s="37"/>
      <c r="D89" s="31"/>
    </row>
    <row r="90" spans="2:4" ht="15.75">
      <c r="B90" s="34"/>
      <c r="C90" s="34"/>
      <c r="D90" s="32"/>
    </row>
    <row r="91" spans="2:4" ht="15.75">
      <c r="B91" s="34"/>
      <c r="C91" s="34"/>
      <c r="D91" s="31"/>
    </row>
    <row r="92" spans="2:4" ht="27.75" customHeight="1">
      <c r="B92" s="35"/>
      <c r="C92" s="35"/>
      <c r="D92" s="31"/>
    </row>
    <row r="93" spans="2:4" ht="28.5" customHeight="1">
      <c r="B93" s="74"/>
      <c r="C93" s="74"/>
      <c r="D93" s="31"/>
    </row>
    <row r="94" spans="2:4" ht="39.75" customHeight="1">
      <c r="B94" s="74"/>
      <c r="C94" s="74"/>
      <c r="D94" s="31"/>
    </row>
    <row r="95" spans="2:4" ht="28.5" customHeight="1">
      <c r="B95" s="74"/>
      <c r="C95" s="74"/>
      <c r="D95" s="31"/>
    </row>
    <row r="96" spans="2:4" ht="15.75" customHeight="1">
      <c r="B96" s="74"/>
      <c r="C96" s="74"/>
      <c r="D96" s="31"/>
    </row>
    <row r="97" spans="2:4" ht="32.25" customHeight="1">
      <c r="B97" s="74"/>
      <c r="C97" s="74"/>
      <c r="D97" s="31"/>
    </row>
    <row r="98" spans="2:4" ht="15.75" customHeight="1">
      <c r="B98" s="74"/>
      <c r="C98" s="74"/>
      <c r="D98" s="31"/>
    </row>
    <row r="99" spans="2:4" ht="32.25" customHeight="1">
      <c r="B99" s="35"/>
      <c r="C99" s="37"/>
      <c r="D99" s="31"/>
    </row>
    <row r="100" spans="2:4" ht="20.25" customHeight="1">
      <c r="B100" s="37"/>
      <c r="C100" s="37"/>
      <c r="D100" s="31"/>
    </row>
    <row r="101" spans="2:4" ht="37.5" customHeight="1">
      <c r="B101" s="74"/>
      <c r="C101" s="74"/>
      <c r="D101" s="31"/>
    </row>
    <row r="102" spans="2:4" ht="27" customHeight="1">
      <c r="B102" s="74"/>
      <c r="C102" s="74"/>
      <c r="D102" s="31"/>
    </row>
    <row r="103" spans="2:4" ht="14.25" customHeight="1">
      <c r="B103" s="74"/>
      <c r="C103" s="76"/>
      <c r="D103" s="31"/>
    </row>
    <row r="104" spans="2:5" ht="14.25" customHeight="1">
      <c r="B104" s="76"/>
      <c r="C104" s="76"/>
      <c r="D104" s="31"/>
      <c r="E104" s="32"/>
    </row>
    <row r="105" spans="1:5" ht="15.75">
      <c r="A105" s="77"/>
      <c r="B105" s="77"/>
      <c r="C105" s="77"/>
      <c r="D105" s="32"/>
      <c r="E105" s="26"/>
    </row>
    <row r="106" spans="2:4" ht="13.5" customHeight="1">
      <c r="B106" s="75"/>
      <c r="C106" s="75"/>
      <c r="D106" s="32"/>
    </row>
    <row r="107" spans="2:4" ht="15" customHeight="1">
      <c r="B107" s="75"/>
      <c r="C107" s="75"/>
      <c r="D107" s="32"/>
    </row>
    <row r="108" spans="2:4" ht="15.75">
      <c r="B108" s="75"/>
      <c r="C108" s="75"/>
      <c r="D108" s="31"/>
    </row>
    <row r="109" spans="2:4" ht="15.75">
      <c r="B109" s="75"/>
      <c r="C109" s="76"/>
      <c r="D109" s="32"/>
    </row>
    <row r="110" spans="2:4" ht="15.75">
      <c r="B110" s="76"/>
      <c r="C110" s="76"/>
      <c r="D110" s="32"/>
    </row>
    <row r="111" spans="2:5" ht="15.75">
      <c r="B111" s="76"/>
      <c r="C111" s="76"/>
      <c r="D111" s="31"/>
      <c r="E111" s="27"/>
    </row>
    <row r="112" spans="2:5" ht="15.75">
      <c r="B112" s="75"/>
      <c r="C112" s="76"/>
      <c r="D112" s="31"/>
      <c r="E112" s="27"/>
    </row>
    <row r="113" spans="2:5" ht="15.75">
      <c r="B113" s="76"/>
      <c r="C113" s="76"/>
      <c r="D113" s="31"/>
      <c r="E113" s="27"/>
    </row>
    <row r="114" spans="2:5" ht="13.5" customHeight="1">
      <c r="B114" s="76"/>
      <c r="C114" s="76"/>
      <c r="D114" s="31"/>
      <c r="E114" s="27"/>
    </row>
    <row r="115" spans="2:5" ht="15.75">
      <c r="B115" s="75"/>
      <c r="C115" s="76"/>
      <c r="D115" s="31"/>
      <c r="E115" s="27"/>
    </row>
    <row r="116" spans="2:5" ht="13.5" customHeight="1">
      <c r="B116" s="76"/>
      <c r="C116" s="76"/>
      <c r="D116" s="31"/>
      <c r="E116" s="27"/>
    </row>
    <row r="117" spans="1:4" ht="15.75">
      <c r="A117" s="77"/>
      <c r="B117" s="77"/>
      <c r="C117" s="77"/>
      <c r="D117" s="32"/>
    </row>
    <row r="118" spans="2:4" ht="15.75" customHeight="1">
      <c r="B118" s="75"/>
      <c r="C118" s="76"/>
      <c r="D118" s="32"/>
    </row>
    <row r="119" spans="2:4" ht="15.75">
      <c r="B119" s="76"/>
      <c r="C119" s="76"/>
      <c r="D119" s="32"/>
    </row>
    <row r="120" spans="2:4" ht="15.75">
      <c r="B120" s="76"/>
      <c r="C120" s="76"/>
      <c r="D120" s="32"/>
    </row>
    <row r="121" spans="2:4" ht="15.75">
      <c r="B121" s="76"/>
      <c r="C121" s="76"/>
      <c r="D121" s="32"/>
    </row>
    <row r="122" spans="2:4" ht="15.75">
      <c r="B122" s="76"/>
      <c r="C122" s="76"/>
      <c r="D122" s="32"/>
    </row>
    <row r="123" spans="2:4" ht="15.75">
      <c r="B123" s="76"/>
      <c r="C123" s="76"/>
      <c r="D123" s="31"/>
    </row>
    <row r="124" spans="1:4" ht="15.75">
      <c r="A124" s="77"/>
      <c r="B124" s="77"/>
      <c r="C124" s="77"/>
      <c r="D124" s="31"/>
    </row>
    <row r="125" spans="2:4" ht="15.75">
      <c r="B125" s="75"/>
      <c r="C125" s="75"/>
      <c r="D125" s="31"/>
    </row>
    <row r="126" spans="2:4" ht="15.75">
      <c r="B126" s="75"/>
      <c r="C126" s="75"/>
      <c r="D126" s="31"/>
    </row>
    <row r="127" spans="2:4" ht="15.75">
      <c r="B127" s="75"/>
      <c r="C127" s="75"/>
      <c r="D127" s="31"/>
    </row>
    <row r="128" spans="2:4" ht="15.75">
      <c r="B128" s="75"/>
      <c r="C128" s="76"/>
      <c r="D128" s="31"/>
    </row>
    <row r="129" spans="2:4" ht="15.75">
      <c r="B129" s="76"/>
      <c r="C129" s="76"/>
      <c r="D129" s="31"/>
    </row>
    <row r="130" spans="2:4" ht="15.75">
      <c r="B130" s="76"/>
      <c r="C130" s="76"/>
      <c r="D130" s="31"/>
    </row>
    <row r="131" spans="2:4" ht="18" customHeight="1">
      <c r="B131" s="76"/>
      <c r="C131" s="76"/>
      <c r="D131" s="31"/>
    </row>
    <row r="132" spans="2:4" ht="14.25" customHeight="1">
      <c r="B132" s="75"/>
      <c r="C132" s="75"/>
      <c r="D132" s="32"/>
    </row>
    <row r="133" spans="2:4" ht="15.75">
      <c r="B133" s="75"/>
      <c r="C133" s="75"/>
      <c r="D133" s="32"/>
    </row>
    <row r="134" spans="2:5" ht="20.25" customHeight="1">
      <c r="B134" s="75"/>
      <c r="C134" s="75"/>
      <c r="D134" s="31"/>
      <c r="E134" s="26"/>
    </row>
    <row r="135" spans="2:3" ht="9" customHeight="1" hidden="1">
      <c r="B135" s="73"/>
      <c r="C135" s="73"/>
    </row>
    <row r="136" spans="2:3" ht="15.75" hidden="1">
      <c r="B136" s="73"/>
      <c r="C136" s="73"/>
    </row>
    <row r="137" spans="2:3" ht="1.5" customHeight="1" hidden="1">
      <c r="B137" s="84"/>
      <c r="C137" s="85"/>
    </row>
    <row r="138" spans="2:3" ht="15.75" hidden="1">
      <c r="B138" s="85"/>
      <c r="C138" s="85"/>
    </row>
    <row r="139" spans="2:4" ht="15.75" hidden="1">
      <c r="B139" s="82"/>
      <c r="C139" s="82"/>
      <c r="D139" s="25"/>
    </row>
    <row r="140" spans="2:3" ht="15.75" customHeight="1" hidden="1">
      <c r="B140" s="84"/>
      <c r="C140" s="85"/>
    </row>
    <row r="141" spans="2:4" ht="19.5" customHeight="1" hidden="1">
      <c r="B141" s="85"/>
      <c r="C141" s="85"/>
      <c r="D141" s="24"/>
    </row>
    <row r="142" spans="2:3" ht="15.75" hidden="1">
      <c r="B142" s="82"/>
      <c r="C142" s="82"/>
    </row>
    <row r="143" ht="1.5" customHeight="1" hidden="1"/>
    <row r="144" spans="2:3" ht="0.75" customHeight="1" hidden="1">
      <c r="B144" s="81"/>
      <c r="C144" s="81"/>
    </row>
    <row r="145" spans="2:3" ht="15.75" hidden="1">
      <c r="B145" s="81"/>
      <c r="C145" s="81"/>
    </row>
    <row r="146" spans="2:4" ht="21" customHeight="1" hidden="1">
      <c r="B146" s="81"/>
      <c r="C146" s="81"/>
      <c r="D146" s="24"/>
    </row>
    <row r="147" spans="2:3" ht="15.75" hidden="1">
      <c r="B147" s="81"/>
      <c r="C147" s="81"/>
    </row>
    <row r="148" spans="2:4" ht="30" customHeight="1" hidden="1">
      <c r="B148" s="74"/>
      <c r="C148" s="74"/>
      <c r="D148" s="24"/>
    </row>
    <row r="149" spans="2:3" ht="0.75" customHeight="1" hidden="1">
      <c r="B149" s="74"/>
      <c r="C149" s="74"/>
    </row>
    <row r="150" spans="2:3" ht="3" customHeight="1" hidden="1">
      <c r="B150" s="74"/>
      <c r="C150" s="74"/>
    </row>
    <row r="151" spans="2:3" ht="1.5" customHeight="1" hidden="1">
      <c r="B151" s="75"/>
      <c r="C151" s="75"/>
    </row>
    <row r="152" spans="2:3" ht="15.75" hidden="1">
      <c r="B152" s="75"/>
      <c r="C152" s="75"/>
    </row>
    <row r="153" spans="2:3" ht="15.75" hidden="1">
      <c r="B153" s="82"/>
      <c r="C153" s="82"/>
    </row>
    <row r="154" spans="2:4" ht="12" customHeight="1" hidden="1">
      <c r="B154" s="82"/>
      <c r="C154" s="82"/>
      <c r="D154" s="24"/>
    </row>
    <row r="155" spans="2:3" ht="15.75" hidden="1">
      <c r="B155" s="83"/>
      <c r="C155" s="83"/>
    </row>
    <row r="156" spans="2:4" ht="15.75" hidden="1">
      <c r="B156" s="83"/>
      <c r="C156" s="83"/>
      <c r="D156" s="25"/>
    </row>
    <row r="157" spans="2:3" ht="0.75" customHeight="1" hidden="1">
      <c r="B157" s="83"/>
      <c r="C157" s="83"/>
    </row>
    <row r="158" spans="1:4" ht="15.75" hidden="1">
      <c r="A158" s="22"/>
      <c r="B158" s="80"/>
      <c r="C158" s="80"/>
      <c r="D158" s="22"/>
    </row>
    <row r="159" spans="1:4" ht="15.75">
      <c r="A159" s="22"/>
      <c r="B159" s="29"/>
      <c r="C159" s="29"/>
      <c r="D159" s="30"/>
    </row>
    <row r="160" spans="1:4" ht="15.75">
      <c r="A160" s="22"/>
      <c r="B160" s="29"/>
      <c r="C160" s="29"/>
      <c r="D160" s="22"/>
    </row>
    <row r="161" spans="1:4" ht="15.75">
      <c r="A161" s="22"/>
      <c r="B161" s="22"/>
      <c r="C161" s="22"/>
      <c r="D161" s="22"/>
    </row>
    <row r="162" spans="1:4" ht="15.75">
      <c r="A162" s="22"/>
      <c r="B162" s="22"/>
      <c r="C162" s="22"/>
      <c r="D162" s="22"/>
    </row>
    <row r="163" spans="1:4" ht="15.75">
      <c r="A163" s="22"/>
      <c r="B163" s="22"/>
      <c r="C163" s="22"/>
      <c r="D163" s="22"/>
    </row>
    <row r="164" spans="1:4" ht="15.75">
      <c r="A164" s="22"/>
      <c r="B164" s="22"/>
      <c r="C164" s="22"/>
      <c r="D164" s="22"/>
    </row>
    <row r="165" spans="1:4" ht="15.75">
      <c r="A165" s="22"/>
      <c r="B165" s="22"/>
      <c r="C165" s="22"/>
      <c r="D165" s="22"/>
    </row>
    <row r="166" spans="1:4" ht="15.75">
      <c r="A166" s="22"/>
      <c r="B166" s="22"/>
      <c r="C166" s="22"/>
      <c r="D166" s="22"/>
    </row>
    <row r="167" spans="1:4" ht="15.75">
      <c r="A167" s="22"/>
      <c r="B167" s="22"/>
      <c r="C167" s="22"/>
      <c r="D167" s="22"/>
    </row>
    <row r="168" spans="1:4" ht="15.75">
      <c r="A168" s="22"/>
      <c r="B168" s="22"/>
      <c r="C168" s="22"/>
      <c r="D168" s="22"/>
    </row>
    <row r="169" spans="1:4" ht="15.75">
      <c r="A169" s="22"/>
      <c r="B169" s="22"/>
      <c r="C169" s="22"/>
      <c r="D169" s="22"/>
    </row>
    <row r="170" spans="1:4" ht="15.75">
      <c r="A170" s="22"/>
      <c r="B170" s="22"/>
      <c r="C170" s="22"/>
      <c r="D170" s="22"/>
    </row>
    <row r="171" spans="1:4" ht="15.75">
      <c r="A171" s="22"/>
      <c r="B171" s="22"/>
      <c r="C171" s="22"/>
      <c r="D171" s="22"/>
    </row>
    <row r="172" spans="1:4" ht="15.75">
      <c r="A172" s="22"/>
      <c r="B172" s="22"/>
      <c r="C172" s="22"/>
      <c r="D172" s="22"/>
    </row>
    <row r="173" spans="1:4" ht="15.75">
      <c r="A173" s="22"/>
      <c r="B173" s="22"/>
      <c r="C173" s="22"/>
      <c r="D173" s="22"/>
    </row>
    <row r="174" spans="1:4" ht="15.75">
      <c r="A174" s="22"/>
      <c r="B174" s="22"/>
      <c r="C174" s="22"/>
      <c r="D174" s="22"/>
    </row>
    <row r="175" spans="1:4" ht="15.75">
      <c r="A175" s="22"/>
      <c r="B175" s="22"/>
      <c r="C175" s="22"/>
      <c r="D175" s="22"/>
    </row>
    <row r="176" spans="1:4" ht="15.75">
      <c r="A176" s="22"/>
      <c r="B176" s="22"/>
      <c r="C176" s="22"/>
      <c r="D176" s="22"/>
    </row>
    <row r="177" spans="1:4" ht="15.75">
      <c r="A177" s="22"/>
      <c r="B177" s="22"/>
      <c r="C177" s="22"/>
      <c r="D177" s="22"/>
    </row>
    <row r="178" spans="1:4" ht="15.75">
      <c r="A178" s="22"/>
      <c r="B178" s="22"/>
      <c r="C178" s="22"/>
      <c r="D178" s="22"/>
    </row>
    <row r="179" spans="1:4" ht="15.75">
      <c r="A179" s="22"/>
      <c r="B179" s="22"/>
      <c r="C179" s="22"/>
      <c r="D179" s="22"/>
    </row>
    <row r="180" spans="1:4" ht="15.75">
      <c r="A180" s="22"/>
      <c r="B180" s="22"/>
      <c r="C180" s="22"/>
      <c r="D180" s="22"/>
    </row>
    <row r="181" spans="1:4" ht="15.75">
      <c r="A181" s="22"/>
      <c r="B181" s="22"/>
      <c r="C181" s="22"/>
      <c r="D181" s="22"/>
    </row>
    <row r="182" spans="1:4" ht="15.75">
      <c r="A182" s="22"/>
      <c r="B182" s="22"/>
      <c r="C182" s="22"/>
      <c r="D182" s="22"/>
    </row>
    <row r="183" spans="1:4" ht="15.75">
      <c r="A183" s="22"/>
      <c r="B183" s="22"/>
      <c r="C183" s="22"/>
      <c r="D183" s="22"/>
    </row>
    <row r="184" spans="1:4" ht="15.75">
      <c r="A184" s="22"/>
      <c r="B184" s="22"/>
      <c r="C184" s="22"/>
      <c r="D184" s="22"/>
    </row>
    <row r="185" spans="1:4" ht="15.75">
      <c r="A185" s="22"/>
      <c r="B185" s="22"/>
      <c r="C185" s="22"/>
      <c r="D185" s="22"/>
    </row>
    <row r="186" spans="1:4" ht="15.75">
      <c r="A186" s="22"/>
      <c r="B186" s="22"/>
      <c r="C186" s="22"/>
      <c r="D186" s="22"/>
    </row>
    <row r="187" spans="1:4" ht="15.75">
      <c r="A187" s="22"/>
      <c r="B187" s="22"/>
      <c r="C187" s="22"/>
      <c r="D187" s="22"/>
    </row>
    <row r="188" spans="1:4" ht="15.75">
      <c r="A188" s="22"/>
      <c r="B188" s="22"/>
      <c r="C188" s="22"/>
      <c r="D188" s="22"/>
    </row>
    <row r="189" spans="1:4" ht="15.75">
      <c r="A189" s="22"/>
      <c r="B189" s="22"/>
      <c r="C189" s="22"/>
      <c r="D189" s="22"/>
    </row>
    <row r="190" spans="1:4" ht="15.75">
      <c r="A190" s="22"/>
      <c r="B190" s="22"/>
      <c r="C190" s="22"/>
      <c r="D190" s="22"/>
    </row>
    <row r="191" spans="1:4" ht="15.75">
      <c r="A191" s="22"/>
      <c r="B191" s="22"/>
      <c r="C191" s="22"/>
      <c r="D191" s="22"/>
    </row>
    <row r="192" spans="1:4" ht="15.75">
      <c r="A192" s="22"/>
      <c r="B192" s="22"/>
      <c r="C192" s="22"/>
      <c r="D192" s="22"/>
    </row>
    <row r="193" spans="1:4" ht="15.75">
      <c r="A193" s="22"/>
      <c r="B193" s="22"/>
      <c r="C193" s="22"/>
      <c r="D193" s="22"/>
    </row>
    <row r="194" spans="1:4" ht="15.75">
      <c r="A194" s="22"/>
      <c r="B194" s="22"/>
      <c r="C194" s="22"/>
      <c r="D194" s="22"/>
    </row>
    <row r="195" spans="1:4" ht="15.75">
      <c r="A195" s="22"/>
      <c r="B195" s="22"/>
      <c r="C195" s="22"/>
      <c r="D195" s="22"/>
    </row>
    <row r="196" spans="1:4" ht="15.75">
      <c r="A196" s="22"/>
      <c r="B196" s="22"/>
      <c r="C196" s="22"/>
      <c r="D196" s="22"/>
    </row>
    <row r="197" spans="1:4" ht="15.75">
      <c r="A197" s="22"/>
      <c r="B197" s="22"/>
      <c r="C197" s="22"/>
      <c r="D197" s="22"/>
    </row>
    <row r="198" spans="1:4" ht="15.75">
      <c r="A198" s="22"/>
      <c r="B198" s="22"/>
      <c r="C198" s="22"/>
      <c r="D198" s="22"/>
    </row>
    <row r="199" spans="1:4" ht="15.75">
      <c r="A199" s="22"/>
      <c r="B199" s="22"/>
      <c r="C199" s="22"/>
      <c r="D199" s="22"/>
    </row>
    <row r="200" spans="1:4" ht="15.75">
      <c r="A200" s="22"/>
      <c r="B200" s="22"/>
      <c r="C200" s="22"/>
      <c r="D200" s="22"/>
    </row>
    <row r="201" spans="1:4" ht="15.75">
      <c r="A201" s="22"/>
      <c r="B201" s="22"/>
      <c r="C201" s="22"/>
      <c r="D201" s="22"/>
    </row>
    <row r="202" spans="1:4" ht="15.75">
      <c r="A202" s="22"/>
      <c r="B202" s="22"/>
      <c r="C202" s="22"/>
      <c r="D202" s="22"/>
    </row>
    <row r="203" spans="1:4" ht="15.75">
      <c r="A203" s="22"/>
      <c r="B203" s="22"/>
      <c r="C203" s="22"/>
      <c r="D203" s="22"/>
    </row>
  </sheetData>
  <sheetProtection/>
  <mergeCells count="41">
    <mergeCell ref="B6:F6"/>
    <mergeCell ref="B140:C142"/>
    <mergeCell ref="B7:F7"/>
    <mergeCell ref="B118:C123"/>
    <mergeCell ref="B132:C134"/>
    <mergeCell ref="B101:C101"/>
    <mergeCell ref="C8:C9"/>
    <mergeCell ref="B8:B9"/>
    <mergeCell ref="D8:D9"/>
    <mergeCell ref="E8:F8"/>
    <mergeCell ref="C1:D1"/>
    <mergeCell ref="C2:D2"/>
    <mergeCell ref="C3:D3"/>
    <mergeCell ref="C4:D4"/>
    <mergeCell ref="A8:A9"/>
    <mergeCell ref="B158:C158"/>
    <mergeCell ref="B144:C147"/>
    <mergeCell ref="B151:C154"/>
    <mergeCell ref="B148:C150"/>
    <mergeCell ref="B155:C157"/>
    <mergeCell ref="B85:C85"/>
    <mergeCell ref="B128:C131"/>
    <mergeCell ref="B137:C139"/>
    <mergeCell ref="B97:C97"/>
    <mergeCell ref="A117:C117"/>
    <mergeCell ref="B115:C116"/>
    <mergeCell ref="B98:C98"/>
    <mergeCell ref="B103:C104"/>
    <mergeCell ref="B109:C111"/>
    <mergeCell ref="B106:C108"/>
    <mergeCell ref="A105:C105"/>
    <mergeCell ref="B135:C136"/>
    <mergeCell ref="B95:C95"/>
    <mergeCell ref="B83:C84"/>
    <mergeCell ref="B93:C93"/>
    <mergeCell ref="B94:C94"/>
    <mergeCell ref="B102:C102"/>
    <mergeCell ref="B96:C96"/>
    <mergeCell ref="A124:C124"/>
    <mergeCell ref="B125:C127"/>
    <mergeCell ref="B112:C114"/>
  </mergeCells>
  <printOptions/>
  <pageMargins left="0.5905511811023623" right="0.2755905511811024" top="0.4724409448818898" bottom="0.984251968503937" header="0.5118110236220472" footer="0.5118110236220472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NAROD</cp:lastModifiedBy>
  <cp:lastPrinted>2012-10-24T08:01:30Z</cp:lastPrinted>
  <dcterms:created xsi:type="dcterms:W3CDTF">2002-02-14T09:43:26Z</dcterms:created>
  <dcterms:modified xsi:type="dcterms:W3CDTF">2013-05-31T05:15:14Z</dcterms:modified>
  <cp:category/>
  <cp:version/>
  <cp:contentType/>
  <cp:contentStatus/>
</cp:coreProperties>
</file>