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<sst xmlns="http://schemas.openxmlformats.org/spreadsheetml/2006/main" count="118" uniqueCount="118">
  <si>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Код целевой статьи</t>
  </si>
  <si>
    <t>Итого по программам</t>
  </si>
  <si>
    <t>№ п/п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</si>
  <si>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</si>
  <si>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</si>
  <si>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2016 год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</si>
  <si>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</si>
  <si>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</si>
  <si>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</si>
  <si>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</si>
  <si>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"Актуализация сведений государственного кадастра недвижимости в МО Красноуфимский округ до 2020 года"</t>
  </si>
  <si>
    <t>0120000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</si>
  <si>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</si>
  <si>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</si>
  <si>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</si>
  <si>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</si>
  <si>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</si>
  <si>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</si>
  <si>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</si>
  <si>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</si>
  <si>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Муниципальная программа МО Красноуфимский округ "Развитие культуры в МО Красноуфимский округ до 2020 года"</t>
  </si>
  <si>
    <t>0300000</t>
  </si>
  <si>
    <t>Подпрограмма "Развитие культуры и искусства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</si>
  <si>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</si>
  <si>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</si>
  <si>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</si>
  <si>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0400000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</si>
  <si>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</si>
  <si>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0500000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</si>
  <si>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</si>
  <si>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</si>
  <si>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</si>
  <si>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</si>
  <si>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0600000</t>
  </si>
  <si>
    <t>Подпрограмма "Организация общественных работ"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</si>
  <si>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</si>
  <si>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0700000</t>
  </si>
  <si>
    <t>Подпрограмма "Защита населения и территории МО Красноуфимский округ  от чрезвычайных ситуаций природного и техногенного характера, гражданская оборона"</t>
  </si>
  <si>
    <t>0710000</t>
  </si>
  <si>
    <t>Подпрограмма "Обеспечение пожарной безопасности на территории МО Красноуфимский округ"</t>
  </si>
  <si>
    <t>0720000</t>
  </si>
  <si>
    <t>Подпрограмма "Комплексная профилактика правонарушений на территории МО Красноуфимский округ"</t>
  </si>
  <si>
    <t>0730000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</si>
  <si>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</si>
  <si>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0740000</t>
  </si>
  <si>
    <t>Подпрограмма "Обеспечение безопасности на опасных объектах  МО Красноуфимский округ"</t>
  </si>
  <si>
    <t>0750000</t>
  </si>
  <si>
    <t>Подпрограмма "Обеспечение рационального и безопасного природопользования в МО Красноуфимский округ"</t>
  </si>
  <si>
    <t>0760000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</si>
  <si>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</si>
  <si>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</si>
  <si>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0800000</t>
  </si>
  <si>
    <t>Продпрограмма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</si>
  <si>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</si>
  <si>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</si>
  <si>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</si>
  <si>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</si>
  <si>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0900000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</si>
  <si>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</si>
  <si>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</si>
  <si>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</si>
  <si>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</si>
  <si>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</si>
  <si>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</si>
  <si>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</si>
  <si>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Подпрограмма "Управление муниципальным долгом"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</si>
  <si>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</si>
  <si>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</si>
  <si>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"Развитие газификации МО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</si>
  <si>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</si>
  <si>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округ до 2020 года"</t>
  </si>
  <si>
    <t>0200000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</si>
  <si>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</si>
  <si>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</si>
  <si>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</si>
  <si>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</si>
  <si>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</si>
  <si>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</si>
  <si>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</si>
  <si>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</si>
  <si>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</si>
  <si>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0520000</t>
  </si>
  <si>
    <t>0530000</t>
  </si>
  <si>
    <t>0540000</t>
  </si>
  <si>
    <t>0610000</t>
  </si>
  <si>
    <t>0630000</t>
  </si>
  <si>
    <t>0620000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</si>
  <si>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</si>
  <si>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</si>
  <si>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</si>
  <si>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</si>
  <si>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</si>
  <si>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</si>
  <si>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</si>
  <si>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</si>
  <si>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</si>
  <si>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</si>
  <si>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</si>
  <si>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</si>
  <si>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</si>
  <si>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</si>
  <si>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Муниципальная программа МО Красноуфимский округ "Совершенствование муниципального управления в 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</si>
  <si>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</si>
  <si>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</si>
  <si>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</si>
  <si>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</si>
  <si>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0980000</t>
  </si>
  <si>
    <t>1100000</t>
  </si>
  <si>
    <t>1110000</t>
  </si>
  <si>
    <t>1120000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</si>
  <si>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</si>
  <si>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</si>
  <si>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</si>
  <si>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 xml:space="preserve">                                                                                                Приложение № 10                                                                                          к решению Думы "О бюджете МО Красноуфимский округ                                                                                                                       на 2015год и плановый период 2016 и 2017 годы."                                                                                                                                   от  00.11.2014  № </t>
  </si>
  <si>
    <t>Перечень муниципальных программ МО Красноуфимский округ, подлежащих реализации в 2016 и 2017 годах</t>
  </si>
  <si>
    <t>2017 год</t>
  </si>
  <si>
    <t>0510000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</si>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</sst>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1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right" vertical="center"/>
    </xf>
    <xf numFmtId="4" fontId="5" fillId="34" borderId="14" xfId="0" applyNumberFormat="1" applyFont="1" applyFill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G55" sqref="G55"/>
    </sheetView>
  </sheetViews>
  <sheetFormatPr defaultColWidth="9.00390625" defaultRowHeight="15.75"/>
  <cols>
    <col min="1" max="1" width="3.625" style="0" customWidth="1"/>
    <col min="2" max="2" width="62.75390625" style="1" customWidth="1"/>
    <col min="3" max="3" width="11.625" style="1" customWidth="1"/>
    <col min="4" max="4" width="13.50390625" style="1" customWidth="1"/>
    <col min="5" max="5" width="14.875" style="0" customWidth="1"/>
  </cols>
  <sheetData>
    <row r="1" spans="2:5" ht="69" customHeight="1">
      <c r="B1" s="62" t="s">
        <v>113</v>
      </c>
      <c r="C1" s="62"/>
      <c r="D1" s="62"/>
      <c r="E1" s="62"/>
    </row>
    <row r="2" spans="1:5" ht="15.75" customHeight="1">
      <c r="A2" s="71" t="s">
        <v>114</v>
      </c>
      <c r="B2" s="71"/>
      <c r="C2" s="71"/>
      <c r="D2" s="71"/>
      <c r="E2" s="72"/>
    </row>
    <row r="3" spans="1:5" ht="15.75">
      <c r="A3" s="73"/>
      <c r="B3" s="73"/>
      <c r="C3" s="73"/>
      <c r="D3" s="73"/>
      <c r="E3" s="74"/>
    </row>
    <row r="4" spans="1:5" ht="87" customHeight="1">
      <c r="A4" s="63" t="s">
        <v>2</v>
      </c>
      <c r="B4" s="63" t="s">
        <v>3</v>
      </c>
      <c r="C4" s="63" t="s">
        <v>0</v>
      </c>
      <c r="D4" s="59" t="s">
        <v>4</v>
      </c>
      <c r="E4" s="60"/>
    </row>
    <row r="5" spans="1:5" ht="19.5" customHeight="1">
      <c r="A5" s="64"/>
      <c r="B5" s="64"/>
      <c r="C5" s="64"/>
      <c r="D5" s="7" t="s">
        <v>5</v>
      </c>
      <c r="E5" s="8" t="s">
        <v>115</v>
      </c>
    </row>
    <row r="6" spans="1:5" ht="15.75" customHeight="1">
      <c r="A6" s="11">
        <v>1</v>
      </c>
      <c r="B6" s="11">
        <v>2</v>
      </c>
      <c r="C6" s="11">
        <v>3</v>
      </c>
      <c r="D6" s="7">
        <v>4</v>
      </c>
      <c r="E6" s="12">
        <v>5</v>
      </c>
    </row>
    <row r="7" spans="1:5" ht="15.75">
      <c r="A7" s="47">
        <v>1</v>
      </c>
      <c r="B7" s="53" t="s">
        <v>6</v>
      </c>
      <c r="C7" s="58" t="s">
        <v>7</v>
      </c>
      <c r="D7" s="48">
        <f>SUM(D10:D12)</f>
        <v>3697600</v>
      </c>
      <c r="E7" s="48">
        <f>SUM(E10:E12)</f>
        <v>3761700</v>
      </c>
    </row>
    <row r="8" spans="1:5" ht="15.75">
      <c r="A8" s="47"/>
      <c r="B8" s="53"/>
      <c r="C8" s="58"/>
      <c r="D8" s="48"/>
      <c r="E8" s="48"/>
    </row>
    <row r="9" spans="1:5" ht="28.5" customHeight="1">
      <c r="A9" s="47"/>
      <c r="B9" s="53"/>
      <c r="C9" s="58"/>
      <c r="D9" s="48"/>
      <c r="E9" s="48"/>
    </row>
    <row r="10" spans="1:5" ht="31.5">
      <c r="A10" s="2">
        <v>2</v>
      </c>
      <c r="B10" s="27" t="s">
        <v>8</v>
      </c>
      <c r="C10" s="18" t="s">
        <v>9</v>
      </c>
      <c r="D10" s="42">
        <v>100000</v>
      </c>
      <c r="E10" s="41">
        <v>100000</v>
      </c>
    </row>
    <row r="11" spans="1:5" ht="31.5">
      <c r="A11" s="2">
        <v>3</v>
      </c>
      <c r="B11" s="6" t="s">
        <v>10</v>
      </c>
      <c r="C11" s="15" t="s">
        <v>11</v>
      </c>
      <c r="D11" s="36">
        <v>1000000</v>
      </c>
      <c r="E11" s="38">
        <v>1000000</v>
      </c>
    </row>
    <row r="12" spans="1:5" ht="47.25">
      <c r="A12" s="2">
        <v>4</v>
      </c>
      <c r="B12" s="21" t="s">
        <v>12</v>
      </c>
      <c r="C12" s="22" t="s">
        <v>13</v>
      </c>
      <c r="D12" s="40">
        <v>2597600</v>
      </c>
      <c r="E12" s="41">
        <v>2661700</v>
      </c>
    </row>
    <row r="13" spans="1:5" ht="47.25">
      <c r="A13" s="9">
        <v>5</v>
      </c>
      <c r="B13" s="23" t="s">
        <v>14</v>
      </c>
      <c r="C13" s="24" t="s">
        <v>71</v>
      </c>
      <c r="D13" s="35">
        <f>SUM(D14:D19)</f>
        <v>661812600</v>
      </c>
      <c r="E13" s="35">
        <f>SUM(E14:E19)</f>
        <v>688572300</v>
      </c>
    </row>
    <row r="14" spans="1:5" ht="31.5">
      <c r="A14" s="10">
        <v>6</v>
      </c>
      <c r="B14" s="25" t="s">
        <v>15</v>
      </c>
      <c r="C14" s="26" t="s">
        <v>72</v>
      </c>
      <c r="D14" s="38">
        <v>131025558</v>
      </c>
      <c r="E14" s="39">
        <v>134740558</v>
      </c>
    </row>
    <row r="15" spans="1:5" ht="31.5">
      <c r="A15" s="10">
        <v>7</v>
      </c>
      <c r="B15" s="25" t="s">
        <v>16</v>
      </c>
      <c r="C15" s="26" t="s">
        <v>73</v>
      </c>
      <c r="D15" s="38">
        <v>484410738</v>
      </c>
      <c r="E15" s="39">
        <v>507306438</v>
      </c>
    </row>
    <row r="16" spans="1:9" ht="31.5">
      <c r="A16" s="10">
        <v>8</v>
      </c>
      <c r="B16" s="25" t="s">
        <v>70</v>
      </c>
      <c r="C16" s="26" t="s">
        <v>74</v>
      </c>
      <c r="D16" s="38">
        <v>18542294</v>
      </c>
      <c r="E16" s="38">
        <v>18542294</v>
      </c>
      <c r="H16" s="3"/>
      <c r="I16" s="3"/>
    </row>
    <row r="17" spans="1:5" ht="47.25">
      <c r="A17" s="10">
        <v>9</v>
      </c>
      <c r="B17" s="4" t="s">
        <v>17</v>
      </c>
      <c r="C17" s="17" t="s">
        <v>75</v>
      </c>
      <c r="D17" s="38">
        <v>12557410</v>
      </c>
      <c r="E17" s="38">
        <v>12557410</v>
      </c>
    </row>
    <row r="18" spans="1:5" ht="47.25">
      <c r="A18" s="10">
        <v>10</v>
      </c>
      <c r="B18" s="4" t="s">
        <v>18</v>
      </c>
      <c r="C18" s="17" t="s">
        <v>76</v>
      </c>
      <c r="D18" s="38">
        <v>4727000</v>
      </c>
      <c r="E18" s="38">
        <v>4727000</v>
      </c>
    </row>
    <row r="19" spans="1:5" ht="47.25">
      <c r="A19" s="10">
        <v>11</v>
      </c>
      <c r="B19" s="4" t="s">
        <v>19</v>
      </c>
      <c r="C19" s="17" t="s">
        <v>77</v>
      </c>
      <c r="D19" s="38">
        <v>10549600</v>
      </c>
      <c r="E19" s="38">
        <v>10698600</v>
      </c>
    </row>
    <row r="20" spans="1:5" ht="36" customHeight="1">
      <c r="A20" s="9">
        <v>12</v>
      </c>
      <c r="B20" s="33" t="s">
        <v>20</v>
      </c>
      <c r="C20" s="32" t="s">
        <v>21</v>
      </c>
      <c r="D20" s="44">
        <f>SUM(D21:D23)</f>
        <v>123292000</v>
      </c>
      <c r="E20" s="44">
        <f>SUM(E21:E23)</f>
        <v>122819100</v>
      </c>
    </row>
    <row r="21" spans="1:5" ht="31.5">
      <c r="A21" s="10">
        <v>13</v>
      </c>
      <c r="B21" s="4" t="s">
        <v>22</v>
      </c>
      <c r="C21" s="14" t="s">
        <v>78</v>
      </c>
      <c r="D21" s="42">
        <v>115682000</v>
      </c>
      <c r="E21" s="41">
        <v>115204000</v>
      </c>
    </row>
    <row r="22" spans="1:5" ht="37.5" customHeight="1">
      <c r="A22" s="10">
        <v>14</v>
      </c>
      <c r="B22" s="4" t="s">
        <v>23</v>
      </c>
      <c r="C22" s="14" t="s">
        <v>79</v>
      </c>
      <c r="D22" s="38">
        <v>7135000</v>
      </c>
      <c r="E22" s="38">
        <v>7135000</v>
      </c>
    </row>
    <row r="23" spans="1:5" ht="47.25">
      <c r="A23" s="10">
        <v>15</v>
      </c>
      <c r="B23" s="4" t="s">
        <v>24</v>
      </c>
      <c r="C23" s="14" t="s">
        <v>80</v>
      </c>
      <c r="D23" s="42">
        <v>475000</v>
      </c>
      <c r="E23" s="41">
        <v>480100</v>
      </c>
    </row>
    <row r="24" spans="1:5" ht="15.75">
      <c r="A24" s="47">
        <v>16</v>
      </c>
      <c r="B24" s="61" t="s">
        <v>25</v>
      </c>
      <c r="C24" s="54" t="s">
        <v>26</v>
      </c>
      <c r="D24" s="51">
        <v>1000000</v>
      </c>
      <c r="E24" s="65">
        <v>1000000</v>
      </c>
    </row>
    <row r="25" spans="1:5" ht="15.75">
      <c r="A25" s="47"/>
      <c r="B25" s="61"/>
      <c r="C25" s="55"/>
      <c r="D25" s="57"/>
      <c r="E25" s="66"/>
    </row>
    <row r="26" spans="1:5" ht="15.75">
      <c r="A26" s="47"/>
      <c r="B26" s="61"/>
      <c r="C26" s="56"/>
      <c r="D26" s="52"/>
      <c r="E26" s="67"/>
    </row>
    <row r="27" spans="1:5" ht="15.75">
      <c r="A27" s="47">
        <v>17</v>
      </c>
      <c r="B27" s="49" t="s">
        <v>27</v>
      </c>
      <c r="C27" s="58" t="s">
        <v>28</v>
      </c>
      <c r="D27" s="50">
        <f>SUM(D29:D32)</f>
        <v>2678000</v>
      </c>
      <c r="E27" s="50">
        <f>SUM(E29:E32)</f>
        <v>2678000</v>
      </c>
    </row>
    <row r="28" spans="1:5" ht="33" customHeight="1">
      <c r="A28" s="47"/>
      <c r="B28" s="49"/>
      <c r="C28" s="58"/>
      <c r="D28" s="50"/>
      <c r="E28" s="50"/>
    </row>
    <row r="29" spans="1:5" ht="33" customHeight="1">
      <c r="A29" s="10">
        <v>18</v>
      </c>
      <c r="B29" s="46" t="s">
        <v>117</v>
      </c>
      <c r="C29" s="18" t="s">
        <v>116</v>
      </c>
      <c r="D29" s="38">
        <f>1456000</f>
        <v>1456000</v>
      </c>
      <c r="E29" s="38">
        <f>1456000</f>
        <v>1456000</v>
      </c>
    </row>
    <row r="30" spans="1:5" ht="31.5">
      <c r="A30" s="2">
        <v>19</v>
      </c>
      <c r="B30" s="5" t="s">
        <v>29</v>
      </c>
      <c r="C30" s="18" t="s">
        <v>81</v>
      </c>
      <c r="D30" s="38">
        <v>764780</v>
      </c>
      <c r="E30" s="39">
        <v>764780</v>
      </c>
    </row>
    <row r="31" spans="1:5" ht="31.5">
      <c r="A31" s="2">
        <v>20</v>
      </c>
      <c r="B31" s="5" t="s">
        <v>30</v>
      </c>
      <c r="C31" s="18" t="s">
        <v>82</v>
      </c>
      <c r="D31" s="38">
        <v>79000</v>
      </c>
      <c r="E31" s="39">
        <v>79000</v>
      </c>
    </row>
    <row r="32" spans="1:5" ht="31.5">
      <c r="A32" s="2">
        <v>21</v>
      </c>
      <c r="B32" s="5" t="s">
        <v>31</v>
      </c>
      <c r="C32" s="18" t="s">
        <v>83</v>
      </c>
      <c r="D32" s="38">
        <v>378220</v>
      </c>
      <c r="E32" s="39">
        <v>378220</v>
      </c>
    </row>
    <row r="33" spans="1:5" ht="15.75">
      <c r="A33" s="47">
        <v>23</v>
      </c>
      <c r="B33" s="49" t="s">
        <v>32</v>
      </c>
      <c r="C33" s="76" t="s">
        <v>33</v>
      </c>
      <c r="D33" s="51">
        <f>SUM(D35:D37)</f>
        <v>465000</v>
      </c>
      <c r="E33" s="51">
        <f>SUM(E35:E37)</f>
        <v>465000</v>
      </c>
    </row>
    <row r="34" spans="1:5" ht="61.5" customHeight="1">
      <c r="A34" s="47"/>
      <c r="B34" s="49"/>
      <c r="C34" s="77"/>
      <c r="D34" s="52"/>
      <c r="E34" s="52"/>
    </row>
    <row r="35" spans="1:5" ht="39" customHeight="1">
      <c r="A35" s="2">
        <v>24</v>
      </c>
      <c r="B35" s="5" t="s">
        <v>110</v>
      </c>
      <c r="C35" s="18" t="s">
        <v>84</v>
      </c>
      <c r="D35" s="42">
        <f>200000</f>
        <v>200000</v>
      </c>
      <c r="E35" s="41">
        <f>200000</f>
        <v>200000</v>
      </c>
    </row>
    <row r="36" spans="1:5" ht="47.25">
      <c r="A36" s="2">
        <v>25</v>
      </c>
      <c r="B36" s="5" t="s">
        <v>112</v>
      </c>
      <c r="C36" s="18" t="s">
        <v>86</v>
      </c>
      <c r="D36" s="38">
        <v>215000</v>
      </c>
      <c r="E36" s="39">
        <v>215000</v>
      </c>
    </row>
    <row r="37" spans="1:5" ht="15.75">
      <c r="A37" s="2">
        <v>26</v>
      </c>
      <c r="B37" s="5" t="s">
        <v>34</v>
      </c>
      <c r="C37" s="18" t="s">
        <v>85</v>
      </c>
      <c r="D37" s="42">
        <v>50000</v>
      </c>
      <c r="E37" s="41">
        <v>50000</v>
      </c>
    </row>
    <row r="38" spans="1:5" ht="47.25">
      <c r="A38" s="9">
        <v>27</v>
      </c>
      <c r="B38" s="20" t="s">
        <v>35</v>
      </c>
      <c r="C38" s="16" t="s">
        <v>36</v>
      </c>
      <c r="D38" s="43">
        <f>SUM(D39:D45)</f>
        <v>5730300</v>
      </c>
      <c r="E38" s="43">
        <f>SUM(E39:E45)</f>
        <v>5660800</v>
      </c>
    </row>
    <row r="39" spans="1:5" ht="47.25">
      <c r="A39" s="2">
        <v>28</v>
      </c>
      <c r="B39" s="13" t="s">
        <v>37</v>
      </c>
      <c r="C39" s="18" t="s">
        <v>38</v>
      </c>
      <c r="D39" s="42">
        <f>700000</f>
        <v>700000</v>
      </c>
      <c r="E39" s="41">
        <f>700000</f>
        <v>700000</v>
      </c>
    </row>
    <row r="40" spans="1:5" ht="31.5">
      <c r="A40" s="2">
        <v>29</v>
      </c>
      <c r="B40" s="13" t="s">
        <v>39</v>
      </c>
      <c r="C40" s="18" t="s">
        <v>40</v>
      </c>
      <c r="D40" s="42">
        <f>900000</f>
        <v>900000</v>
      </c>
      <c r="E40" s="41">
        <f>900000</f>
        <v>900000</v>
      </c>
    </row>
    <row r="41" spans="1:5" ht="31.5">
      <c r="A41" s="2">
        <v>30</v>
      </c>
      <c r="B41" s="13" t="s">
        <v>41</v>
      </c>
      <c r="C41" s="18" t="s">
        <v>42</v>
      </c>
      <c r="D41" s="42">
        <f>319000</f>
        <v>319000</v>
      </c>
      <c r="E41" s="41">
        <f>319000</f>
        <v>319000</v>
      </c>
    </row>
    <row r="42" spans="1:5" ht="63">
      <c r="A42" s="2">
        <v>31</v>
      </c>
      <c r="B42" s="13" t="s">
        <v>43</v>
      </c>
      <c r="C42" s="18" t="s">
        <v>44</v>
      </c>
      <c r="D42" s="45">
        <f>100000</f>
        <v>100000</v>
      </c>
      <c r="E42" s="41">
        <f>100000</f>
        <v>100000</v>
      </c>
    </row>
    <row r="43" spans="1:5" ht="31.5">
      <c r="A43" s="2">
        <v>32</v>
      </c>
      <c r="B43" s="13" t="s">
        <v>45</v>
      </c>
      <c r="C43" s="28" t="s">
        <v>46</v>
      </c>
      <c r="D43" s="37">
        <v>155000</v>
      </c>
      <c r="E43" s="39">
        <v>155000</v>
      </c>
    </row>
    <row r="44" spans="1:5" ht="31.5">
      <c r="A44" s="2">
        <v>33</v>
      </c>
      <c r="B44" s="13" t="s">
        <v>47</v>
      </c>
      <c r="C44" s="28" t="s">
        <v>48</v>
      </c>
      <c r="D44" s="37">
        <v>2015000</v>
      </c>
      <c r="E44" s="39">
        <v>2015000</v>
      </c>
    </row>
    <row r="45" spans="1:5" ht="47.25">
      <c r="A45" s="2">
        <v>34</v>
      </c>
      <c r="B45" s="5" t="s">
        <v>49</v>
      </c>
      <c r="C45" s="28" t="s">
        <v>50</v>
      </c>
      <c r="D45" s="31">
        <v>1541300</v>
      </c>
      <c r="E45" s="30">
        <v>1471800</v>
      </c>
    </row>
    <row r="46" spans="1:5" ht="15.75">
      <c r="A46" s="47">
        <v>35</v>
      </c>
      <c r="B46" s="49" t="s">
        <v>101</v>
      </c>
      <c r="C46" s="70" t="s">
        <v>51</v>
      </c>
      <c r="D46" s="48">
        <f>SUM(D48:D53)</f>
        <v>55690600</v>
      </c>
      <c r="E46" s="48">
        <f>SUM(E48:E53)</f>
        <v>56657500</v>
      </c>
    </row>
    <row r="47" spans="1:5" ht="36" customHeight="1">
      <c r="A47" s="47"/>
      <c r="B47" s="49"/>
      <c r="C47" s="70"/>
      <c r="D47" s="48"/>
      <c r="E47" s="48"/>
    </row>
    <row r="48" spans="1:5" ht="46.5" customHeight="1">
      <c r="A48" s="2">
        <v>36</v>
      </c>
      <c r="B48" s="5" t="s">
        <v>102</v>
      </c>
      <c r="C48" s="18" t="s">
        <v>87</v>
      </c>
      <c r="D48" s="40">
        <v>29830900</v>
      </c>
      <c r="E48" s="40">
        <v>30801200</v>
      </c>
    </row>
    <row r="49" spans="1:5" ht="31.5">
      <c r="A49" s="2">
        <v>37</v>
      </c>
      <c r="B49" s="5" t="s">
        <v>52</v>
      </c>
      <c r="C49" s="18" t="s">
        <v>88</v>
      </c>
      <c r="D49" s="42">
        <v>876200</v>
      </c>
      <c r="E49" s="41">
        <v>861500</v>
      </c>
    </row>
    <row r="50" spans="1:7" ht="31.5">
      <c r="A50" s="2">
        <v>38</v>
      </c>
      <c r="B50" s="5" t="s">
        <v>53</v>
      </c>
      <c r="C50" s="18" t="s">
        <v>89</v>
      </c>
      <c r="D50" s="42">
        <v>12500</v>
      </c>
      <c r="E50" s="42">
        <v>13800</v>
      </c>
      <c r="G50">
        <v>0</v>
      </c>
    </row>
    <row r="51" spans="1:5" ht="63">
      <c r="A51" s="2">
        <v>39</v>
      </c>
      <c r="B51" s="5" t="s">
        <v>54</v>
      </c>
      <c r="C51" s="18" t="s">
        <v>90</v>
      </c>
      <c r="D51" s="42">
        <v>229000</v>
      </c>
      <c r="E51" s="41">
        <v>239000</v>
      </c>
    </row>
    <row r="52" spans="1:5" ht="31.5">
      <c r="A52" s="2">
        <v>40</v>
      </c>
      <c r="B52" s="5" t="s">
        <v>55</v>
      </c>
      <c r="C52" s="18" t="s">
        <v>104</v>
      </c>
      <c r="D52" s="38">
        <v>87000</v>
      </c>
      <c r="E52" s="39">
        <v>87000</v>
      </c>
    </row>
    <row r="53" spans="1:5" ht="47.25">
      <c r="A53" s="2">
        <v>41</v>
      </c>
      <c r="B53" s="5" t="s">
        <v>103</v>
      </c>
      <c r="C53" s="18" t="s">
        <v>105</v>
      </c>
      <c r="D53" s="42">
        <v>24655000</v>
      </c>
      <c r="E53" s="41">
        <v>24655000</v>
      </c>
    </row>
    <row r="54" spans="1:5" ht="15.75">
      <c r="A54" s="47">
        <v>42</v>
      </c>
      <c r="B54" s="49" t="s">
        <v>56</v>
      </c>
      <c r="C54" s="58" t="s">
        <v>57</v>
      </c>
      <c r="D54" s="48">
        <f>SUM(D56:D63)</f>
        <v>142967000</v>
      </c>
      <c r="E54" s="48">
        <f>SUM(E56:E63)</f>
        <v>144889000</v>
      </c>
    </row>
    <row r="55" spans="1:5" ht="50.25" customHeight="1">
      <c r="A55" s="47"/>
      <c r="B55" s="75"/>
      <c r="C55" s="58"/>
      <c r="D55" s="48"/>
      <c r="E55" s="48"/>
    </row>
    <row r="56" spans="1:5" ht="31.5">
      <c r="A56" s="2">
        <v>43</v>
      </c>
      <c r="B56" s="5" t="s">
        <v>58</v>
      </c>
      <c r="C56" s="18" t="s">
        <v>91</v>
      </c>
      <c r="D56" s="40">
        <f>4400000</f>
        <v>4400000</v>
      </c>
      <c r="E56" s="41">
        <f>4400000</f>
        <v>4400000</v>
      </c>
    </row>
    <row r="57" spans="1:5" ht="31.5">
      <c r="A57" s="2">
        <v>44</v>
      </c>
      <c r="B57" s="5" t="s">
        <v>59</v>
      </c>
      <c r="C57" s="18" t="s">
        <v>92</v>
      </c>
      <c r="D57" s="40">
        <f>2900000</f>
        <v>2900000</v>
      </c>
      <c r="E57" s="41">
        <f>2900000</f>
        <v>2900000</v>
      </c>
    </row>
    <row r="58" spans="1:5" ht="31.5">
      <c r="A58" s="2">
        <v>45</v>
      </c>
      <c r="B58" s="5" t="s">
        <v>60</v>
      </c>
      <c r="C58" s="18" t="s">
        <v>93</v>
      </c>
      <c r="D58" s="40">
        <f>5100000</f>
        <v>5100000</v>
      </c>
      <c r="E58" s="41">
        <f>5100000</f>
        <v>5100000</v>
      </c>
    </row>
    <row r="59" spans="1:5" ht="31.5">
      <c r="A59" s="2">
        <v>46</v>
      </c>
      <c r="B59" s="5" t="s">
        <v>61</v>
      </c>
      <c r="C59" s="18" t="s">
        <v>94</v>
      </c>
      <c r="D59" s="40">
        <f>14800000</f>
        <v>14800000</v>
      </c>
      <c r="E59" s="41">
        <f>14800000</f>
        <v>14800000</v>
      </c>
    </row>
    <row r="60" spans="1:5" ht="47.25">
      <c r="A60" s="2">
        <v>47</v>
      </c>
      <c r="B60" s="5" t="s">
        <v>62</v>
      </c>
      <c r="C60" s="18" t="s">
        <v>95</v>
      </c>
      <c r="D60" s="40">
        <f>13748000</f>
        <v>13748000</v>
      </c>
      <c r="E60" s="41">
        <f>13748000</f>
        <v>13748000</v>
      </c>
    </row>
    <row r="61" spans="1:5" ht="63">
      <c r="A61" s="2">
        <v>48</v>
      </c>
      <c r="B61" s="5" t="s">
        <v>111</v>
      </c>
      <c r="C61" s="18" t="s">
        <v>96</v>
      </c>
      <c r="D61" s="29">
        <f>73083300+10027000+9320000+300000</f>
        <v>92730300</v>
      </c>
      <c r="E61" s="30">
        <f>73926100+10603000+9674000+300000</f>
        <v>94503100</v>
      </c>
    </row>
    <row r="62" spans="1:5" ht="31.5">
      <c r="A62" s="2">
        <v>49</v>
      </c>
      <c r="B62" s="5" t="s">
        <v>100</v>
      </c>
      <c r="C62" s="18" t="s">
        <v>97</v>
      </c>
      <c r="D62" s="36">
        <v>439000</v>
      </c>
      <c r="E62" s="39">
        <v>458000</v>
      </c>
    </row>
    <row r="63" spans="1:5" ht="63">
      <c r="A63" s="2">
        <v>50</v>
      </c>
      <c r="B63" s="5" t="s">
        <v>63</v>
      </c>
      <c r="C63" s="18" t="s">
        <v>106</v>
      </c>
      <c r="D63" s="29">
        <f>4153700+3166000+1530000</f>
        <v>8849700</v>
      </c>
      <c r="E63" s="30">
        <f>4283900+3166000+1530000</f>
        <v>8979900</v>
      </c>
    </row>
    <row r="64" spans="1:5" ht="15.75">
      <c r="A64" s="47">
        <v>51</v>
      </c>
      <c r="B64" s="49" t="s">
        <v>64</v>
      </c>
      <c r="C64" s="58">
        <v>1000000</v>
      </c>
      <c r="D64" s="68">
        <f>SUM(D66:D67)</f>
        <v>7212400</v>
      </c>
      <c r="E64" s="68">
        <f>SUM(E66:E67)</f>
        <v>7520300</v>
      </c>
    </row>
    <row r="65" spans="1:5" ht="33.75" customHeight="1">
      <c r="A65" s="47"/>
      <c r="B65" s="49"/>
      <c r="C65" s="58"/>
      <c r="D65" s="69"/>
      <c r="E65" s="69"/>
    </row>
    <row r="66" spans="1:5" ht="15.75">
      <c r="A66" s="2">
        <v>53</v>
      </c>
      <c r="B66" s="5" t="s">
        <v>65</v>
      </c>
      <c r="C66" s="18" t="s">
        <v>98</v>
      </c>
      <c r="D66" s="34">
        <v>2000</v>
      </c>
      <c r="E66" s="30">
        <v>0</v>
      </c>
    </row>
    <row r="67" spans="1:5" ht="47.25">
      <c r="A67" s="2">
        <v>54</v>
      </c>
      <c r="B67" s="5" t="s">
        <v>66</v>
      </c>
      <c r="C67" s="18" t="s">
        <v>99</v>
      </c>
      <c r="D67" s="34">
        <v>7210400</v>
      </c>
      <c r="E67" s="30">
        <v>7520300</v>
      </c>
    </row>
    <row r="68" spans="1:5" ht="47.25">
      <c r="A68" s="9">
        <v>55</v>
      </c>
      <c r="B68" s="19" t="s">
        <v>67</v>
      </c>
      <c r="C68" s="16" t="s">
        <v>107</v>
      </c>
      <c r="D68" s="43">
        <f>SUM(D69:D70)</f>
        <v>1552000</v>
      </c>
      <c r="E68" s="43">
        <f>SUM(E69:E70)</f>
        <v>1552000</v>
      </c>
    </row>
    <row r="69" spans="1:5" ht="31.5">
      <c r="A69" s="2">
        <v>56</v>
      </c>
      <c r="B69" s="5" t="s">
        <v>68</v>
      </c>
      <c r="C69" s="18" t="s">
        <v>108</v>
      </c>
      <c r="D69" s="42">
        <f>902000</f>
        <v>902000</v>
      </c>
      <c r="E69" s="41">
        <f>902000</f>
        <v>902000</v>
      </c>
    </row>
    <row r="70" spans="1:5" ht="47.25">
      <c r="A70" s="2">
        <v>57</v>
      </c>
      <c r="B70" s="5" t="s">
        <v>69</v>
      </c>
      <c r="C70" s="18" t="s">
        <v>109</v>
      </c>
      <c r="D70" s="42">
        <f>650000</f>
        <v>650000</v>
      </c>
      <c r="E70" s="41">
        <f>650000</f>
        <v>650000</v>
      </c>
    </row>
    <row r="71" spans="1:5" ht="15.75">
      <c r="A71" s="9">
        <v>58</v>
      </c>
      <c r="B71" s="20" t="s">
        <v>1</v>
      </c>
      <c r="C71" s="16"/>
      <c r="D71" s="43">
        <f>D7+D13+D20+D24+D27+D33+D38+D46+D54+D64+D68</f>
        <v>1006097500</v>
      </c>
      <c r="E71" s="43">
        <f>E7+E13+E20+E24+E27+E33+E38+E46+E54+E64+E68</f>
        <v>1035575700</v>
      </c>
    </row>
  </sheetData>
  <sheetProtection selectLockedCells="1" selectUnlockedCells="1"/>
  <mergeCells count="41">
    <mergeCell ref="D54:D55"/>
    <mergeCell ref="A54:A55"/>
    <mergeCell ref="B54:B55"/>
    <mergeCell ref="C54:C55"/>
    <mergeCell ref="E33:E34"/>
    <mergeCell ref="A33:A34"/>
    <mergeCell ref="D46:D47"/>
    <mergeCell ref="C33:C34"/>
    <mergeCell ref="B33:B34"/>
    <mergeCell ref="A64:A65"/>
    <mergeCell ref="B64:B65"/>
    <mergeCell ref="C64:C65"/>
    <mergeCell ref="E54:E55"/>
    <mergeCell ref="D64:D65"/>
    <mergeCell ref="C7:C9"/>
    <mergeCell ref="E7:E9"/>
    <mergeCell ref="E64:E65"/>
    <mergeCell ref="B27:B28"/>
    <mergeCell ref="C46:C47"/>
    <mergeCell ref="B1:E1"/>
    <mergeCell ref="C4:C5"/>
    <mergeCell ref="B4:B5"/>
    <mergeCell ref="A4:A5"/>
    <mergeCell ref="E24:E26"/>
    <mergeCell ref="A7:A9"/>
    <mergeCell ref="A24:A26"/>
    <mergeCell ref="A2:E3"/>
    <mergeCell ref="B7:B9"/>
    <mergeCell ref="C24:C26"/>
    <mergeCell ref="D24:D26"/>
    <mergeCell ref="C27:C28"/>
    <mergeCell ref="D4:E4"/>
    <mergeCell ref="D7:D9"/>
    <mergeCell ref="B24:B26"/>
    <mergeCell ref="E27:E28"/>
    <mergeCell ref="A46:A47"/>
    <mergeCell ref="E46:E47"/>
    <mergeCell ref="A27:A28"/>
    <mergeCell ref="B46:B47"/>
    <mergeCell ref="D27:D28"/>
    <mergeCell ref="D33:D3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2014-12-02T07:32:21Z</cp:lastPrinted>
  <dcterms:created xsi:type="dcterms:W3CDTF">2007-07-11T08:12:53Z</dcterms:created>
  <dcterms:modified xsi:type="dcterms:W3CDTF">2014-12-02T07:32:24Z</dcterms:modified>
  <cp:category/>
  <cp:version/>
  <cp:contentType/>
  <cp:contentStatus/>
</cp:coreProperties>
</file>