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65221" windowWidth="14040" windowHeight="105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<sst xmlns="http://schemas.openxmlformats.org/spreadsheetml/2006/main" count="2311" uniqueCount="560">
  <si>
    <t>Субсидии бюджетным учреждениям на иные цели</t>
  </si>
  <si>
    <t>Подпрограмма "Развитие и поддержка некоммерческих  общественных организаций и объединений в МО Красноуфимский округ"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</si>
  <si>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</si>
  <si>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</si>
  <si>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</si>
  <si>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70010П1</t>
  </si>
  <si>
    <t xml:space="preserve">Обеспечение деятельности органов местного самоуправления (прочий персонал) </t>
  </si>
  <si>
    <t>08110П1</t>
  </si>
  <si>
    <t>0824120</t>
  </si>
  <si>
    <t>02610П1</t>
  </si>
  <si>
    <t>Руководство и управление в сфере установленных функций органов государственной власти субъектов РФ и органов местного самоуправления (прочий персонал)</t>
  </si>
  <si>
    <t>Обеспечение деятельности финансовых органов (прочий персонал)</t>
  </si>
  <si>
    <t>10310П1</t>
  </si>
  <si>
    <t>Организация деятельности органа местного самоуправления в сфере образования ( прочий персонал)</t>
  </si>
  <si>
    <t>Пособия, компенсации, меры социальной поддержки по публичным нормативным обязательствам</t>
  </si>
  <si>
    <t>414</t>
  </si>
  <si>
    <t>Закупка товаров, работ, услуг в целях капитального ремонта государственного (муниципального)  имущества</t>
  </si>
  <si>
    <t>Бюджетные инвестиции в объекты капитального строительства муниципальной собственности</t>
  </si>
  <si>
    <t>Подпрограмма "Обеспечение реализации муниципальной программы "Повышение эффективности управления муниципальной собственностью МО Красноуфимский округ до 2020 года"</t>
  </si>
  <si>
    <t>0122302</t>
  </si>
  <si>
    <t>7004150</t>
  </si>
  <si>
    <t xml:space="preserve"> Обеспечение деятельности  при осуществление переданных государственных полномочий СО области по постановке на учет и учету граждан Р 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</si>
  <si>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0964270</t>
  </si>
  <si>
    <t>0214511</t>
  </si>
  <si>
    <t>0214512</t>
  </si>
  <si>
    <t>Обеспечение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игр. игрушек</t>
  </si>
  <si>
    <t>0224531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</si>
  <si>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оплату труда работников общеобразовательных организаций</t>
  </si>
  <si>
    <t>Ведомственная структура расходов бюджета МО Красноуфимский округ на 2015 год</t>
  </si>
  <si>
    <t>март</t>
  </si>
  <si>
    <t xml:space="preserve">Уплата прочих налогов, сборов </t>
  </si>
  <si>
    <t>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</si>
  <si>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0252506</t>
  </si>
  <si>
    <t>0252507</t>
  </si>
  <si>
    <t>0252508</t>
  </si>
  <si>
    <t>0952401</t>
  </si>
  <si>
    <t>0952405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</si>
  <si>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</si>
  <si>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</si>
  <si>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Мероприятия по обеспечению предоставления муниципальных услуг в электронном виде</t>
  </si>
  <si>
    <t xml:space="preserve">Осуществление первичного воинского учета на территориях,
где отсутствуют военные комиссариаты
</t>
  </si>
  <si>
    <t>Подпрограмма "Развитие физической культуры, спорта и формирование здорового образа жизни населения МО Красноуфимский округ до 2020 года"</t>
  </si>
  <si>
    <t>Организация дополнительного образования детей. детей-сирот.и детей оставшихся без попечения родителей. нуждающихся в соц.поддержке</t>
  </si>
  <si>
    <t>Предоставление социальных выплат молодым семьям на приобретение (строительство) жилья</t>
  </si>
  <si>
    <t>Разработка проектной документации на объекты строительства и реконструкции автомобильных дорог общего пользования местного значения</t>
  </si>
  <si>
    <t>Подпрограмма "Улучшение жилищных условий граждан, проживающих на территории МО Красноуфимский округ"</t>
  </si>
  <si>
    <t>0140000</t>
  </si>
  <si>
    <t>Взносы на капитальный ремонт общего имущества в многоквартирных домах</t>
  </si>
  <si>
    <t>0142302</t>
  </si>
  <si>
    <t>Уплата  иных платежей</t>
  </si>
  <si>
    <t>853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</si>
  <si>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 в части финансирования расходов на оплату труда работников дошкольных образовательных организаций в части финансирования расходов  на оплату труда работников дошкольных образовательных организаций</t>
  </si>
  <si>
    <t>февраль</t>
  </si>
  <si>
    <t>Строительство и реконструкция зданий дошкольных образовательных организаций</t>
  </si>
  <si>
    <t>02145Б0</t>
  </si>
  <si>
    <t>0224550</t>
  </si>
  <si>
    <t>Обеспечение бесплатного проезда детей-сирот и детей, оставшихся без попечения родителей, обучающихся  в муниципальных общеобразовательных организациях</t>
  </si>
  <si>
    <t>0252505</t>
  </si>
  <si>
    <t>465</t>
  </si>
  <si>
    <t>Мероприятия по строительству  плоскостных спортивных сооружений</t>
  </si>
  <si>
    <t>Субсидии на осуществление капитальных вложений в объекты капитального строительства  муниципальной собственности автономным учреждениям</t>
  </si>
  <si>
    <t>0254570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</si>
  <si>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 муниципальные образовательные организации</t>
  </si>
  <si>
    <t>Закупка товаров, работ и услуг в целях капитального ремонта муниципального имущества</t>
  </si>
  <si>
    <t>0254590</t>
  </si>
  <si>
    <t>приобретение и (или)  замена, оснащение аппаратурой спутниковой навигации ГЛОНАСС, тахографами автобусов для  подвоза обучающихся (воспитанников) в муниципальные образовательные организации</t>
  </si>
  <si>
    <t>0254810</t>
  </si>
  <si>
    <t>Строительство и реконструкция объектов муниципальной собственности физической культуры и массового спорта</t>
  </si>
  <si>
    <t>Субсидии на осуществление капитальных вложений в объекты капитального строительства муниципальной собственности автономным учреждениям</t>
  </si>
  <si>
    <t>0254580</t>
  </si>
  <si>
    <t>Капитальный ремонт, приведение 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</si>
  <si>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0912302</t>
  </si>
  <si>
    <t>Разработка проектной документации на объекты строительства и реконструкции коммунальной инфраструктуры</t>
  </si>
  <si>
    <t>0912303</t>
  </si>
  <si>
    <t>Модернизация объектов коммунального хозяйства</t>
  </si>
  <si>
    <t>0912305</t>
  </si>
  <si>
    <t>0942304</t>
  </si>
  <si>
    <t>Бюджетные инвестиции в объекты благоустройства</t>
  </si>
  <si>
    <t>0942307</t>
  </si>
  <si>
    <t>Строительство объектов благоустройства</t>
  </si>
  <si>
    <t>321</t>
  </si>
  <si>
    <t>Пособия, компенсации и иные социальные выплаты гражданам, кроме публичных нормативных обязательств</t>
  </si>
  <si>
    <t>Содержание отдела субсидий</t>
  </si>
  <si>
    <t>0984910</t>
  </si>
  <si>
    <t>Создание условий в образовательных организациях для организации медицинского обслуживания</t>
  </si>
  <si>
    <t>Обеспечение мероприятий по вакцинопрофилактике детей школьного возраста</t>
  </si>
  <si>
    <t>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развития</t>
  </si>
  <si>
    <t>Строительство и реконструкция автомобильных дорог общего пользования местного значения</t>
  </si>
  <si>
    <t>Создание условий для развития и содействие развитию малого и среднего предпринимательства</t>
  </si>
  <si>
    <t>0622302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</si>
  <si>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приобретение  учебников и учебных пособий, средств обучения. игр,игрушек</t>
  </si>
  <si>
    <t>0224532</t>
  </si>
  <si>
    <t>Подпрограмма "Развитие системы общего образования в Муниципальном образовании  Красноуфимский округ до 2020 года"</t>
  </si>
  <si>
    <t>Обеспечение деятельности по предоставлению субсидий организациям или ИП, являющимися исполнителями коммунальных услуг в целях возмещения затрат, связанных с предоставлением гражданам мер социальной поддержки по частичному освобождению от платы за коммунальные услуги</t>
  </si>
  <si>
    <t>612</t>
  </si>
  <si>
    <t>Подпрограмма «Развитие газификации МО Красноуфимский округ до 2020 года»</t>
  </si>
  <si>
    <t>Подпрограмма "Укрепление и развитие материально-технической базы образовательных учреждений в Муниципальном образовании красноуфимский округ"</t>
  </si>
  <si>
    <t>Подпрограмма  "Улучшение жилищных условий граждан, проживающих в сельской местности, в том числе молодых семей и молодых специалистов, в  МО Красноуфимский округ до 2020 года"</t>
  </si>
  <si>
    <t>1120000</t>
  </si>
  <si>
    <t>Улучшение жилищных условий граждан, проживающих в сельской местности, в том числе молодых семей и молодых специалистов</t>
  </si>
  <si>
    <t>1122901</t>
  </si>
  <si>
    <t>Подпрограмма" Развитие культуры и искусства в МО Красноуфимский округ до 2020 года"</t>
  </si>
  <si>
    <t>630</t>
  </si>
  <si>
    <t>Субсидии некоммерческим организациям (за исключением государственных (муниципальных) учреждений)</t>
  </si>
  <si>
    <t>Код главного распорядителя</t>
  </si>
  <si>
    <t>Код раздела, подраздела</t>
  </si>
  <si>
    <t>Код целевой статьи</t>
  </si>
  <si>
    <t>Код вида расходов</t>
  </si>
  <si>
    <t>Сумма, в рублях</t>
  </si>
  <si>
    <t>0100</t>
  </si>
  <si>
    <t>0102</t>
  </si>
  <si>
    <t>0103</t>
  </si>
  <si>
    <t>0104</t>
  </si>
  <si>
    <t>0106</t>
  </si>
  <si>
    <t>0900000</t>
  </si>
  <si>
    <t>0920000</t>
  </si>
  <si>
    <t>0930000</t>
  </si>
  <si>
    <t>0200</t>
  </si>
  <si>
    <t>0300</t>
  </si>
  <si>
    <t>0309</t>
  </si>
  <si>
    <t>0310</t>
  </si>
  <si>
    <t>0400</t>
  </si>
  <si>
    <t>0405</t>
  </si>
  <si>
    <t>0406</t>
  </si>
  <si>
    <t>0500</t>
  </si>
  <si>
    <t>0501</t>
  </si>
  <si>
    <t>0502</t>
  </si>
  <si>
    <t>0600</t>
  </si>
  <si>
    <t>0700</t>
  </si>
  <si>
    <t>0702</t>
  </si>
  <si>
    <t>0707</t>
  </si>
  <si>
    <t>0709</t>
  </si>
  <si>
    <t>0800</t>
  </si>
  <si>
    <t>0801</t>
  </si>
  <si>
    <t>901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</si>
  <si>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</si>
  <si>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</si>
  <si>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</si>
  <si>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</si>
  <si>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0412</t>
  </si>
  <si>
    <t>Транспорт</t>
  </si>
  <si>
    <t>0408</t>
  </si>
  <si>
    <t>1003</t>
  </si>
  <si>
    <t>Охрана объектов растит. и животного мира и среды их обитания</t>
  </si>
  <si>
    <t>0603</t>
  </si>
  <si>
    <t>908</t>
  </si>
  <si>
    <t>1000</t>
  </si>
  <si>
    <t>7950000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</si>
  <si>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</si>
  <si>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</si>
  <si>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</si>
  <si>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</si>
  <si>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(финансово-бюжетного ) надзора</t>
  </si>
  <si>
    <t>Руководитель контрольно - счетной палаты муниципального образования и его заместители</t>
  </si>
  <si>
    <t>0111</t>
  </si>
  <si>
    <t>0203</t>
  </si>
  <si>
    <t>Целевые программы муниципальных образований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</si>
  <si>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</si>
  <si>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</si>
  <si>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906</t>
  </si>
  <si>
    <t>Дошкольное образование</t>
  </si>
  <si>
    <t>0701</t>
  </si>
  <si>
    <t>Физическая культура и спорт</t>
  </si>
  <si>
    <t>1001</t>
  </si>
  <si>
    <t>Общегосударственные вопросы</t>
  </si>
  <si>
    <t>Центральный аппарат</t>
  </si>
  <si>
    <t>Другие общегосударственные вопросы</t>
  </si>
  <si>
    <t>Национальная оборона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</si>
  <si>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</si>
  <si>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</si>
  <si>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</si>
  <si>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</si>
  <si>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</si>
  <si>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</si>
  <si>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</si>
  <si>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</si>
  <si>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</si>
  <si>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</si>
  <si>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</si>
  <si>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</si>
  <si>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</si>
  <si>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</si>
  <si>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 xml:space="preserve">                                                                                                               </t>
  </si>
  <si>
    <t xml:space="preserve">                                     </t>
  </si>
  <si>
    <t>912</t>
  </si>
  <si>
    <t>Всего расходов:</t>
  </si>
  <si>
    <t>Мероприятия по землеустройству и землепользованию</t>
  </si>
  <si>
    <t>913</t>
  </si>
  <si>
    <t>902</t>
  </si>
  <si>
    <t>МОУО Муниципального образования Красноуфимский округ</t>
  </si>
  <si>
    <t>Наименование главного распорядителя бюджетных средств</t>
  </si>
  <si>
    <t>Осуществление государственного полномочия СО по предоставлению отдельным категориям граждан компенсаций расходов на оплату жилого помещения и коммунальных услуг</t>
  </si>
  <si>
    <t>0700000</t>
  </si>
  <si>
    <t>0113</t>
  </si>
  <si>
    <t>0804</t>
  </si>
  <si>
    <t>1100</t>
  </si>
  <si>
    <t>Связь и информатика</t>
  </si>
  <si>
    <t>0410</t>
  </si>
  <si>
    <t>1300</t>
  </si>
  <si>
    <t>1301</t>
  </si>
  <si>
    <t>919</t>
  </si>
  <si>
    <t>Финансовый отдел администрации Муниципального образования Красноуфимский округ</t>
  </si>
  <si>
    <t>Ревизионная комиссия Муниципального образования Красноуфимский округ</t>
  </si>
  <si>
    <t>Дума Муниципального образования Красноуфимский округ</t>
  </si>
  <si>
    <t>Комитет по управлению имуществом Муниципального образования Красноуфимский округ</t>
  </si>
  <si>
    <t>Администрация Муниципального образования Красноуфимский округ</t>
  </si>
  <si>
    <t>1102</t>
  </si>
  <si>
    <t>Массовый спорт</t>
  </si>
  <si>
    <t>Отдел культуры и туризма администрации Муниципального образования Красноуфимский округ</t>
  </si>
  <si>
    <t>Другие вопросы в области социальной политики</t>
  </si>
  <si>
    <t>1006</t>
  </si>
  <si>
    <t>7950103</t>
  </si>
  <si>
    <t>Процентые платежи по  муниципальному долгу</t>
  </si>
  <si>
    <t>0200000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</si>
  <si>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</si>
  <si>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Предоставление гражданам субсидий на оплату жилого помещения и коммунальных услуг</t>
  </si>
  <si>
    <t>Муниципальная программа "Народосбережение"</t>
  </si>
  <si>
    <t>Муниципальна программа "Развитие  культуры на территории  Муниципального образования Красноуфимский округ на 2012-2014гг"</t>
  </si>
  <si>
    <t>7951501</t>
  </si>
  <si>
    <t>Муниципальная программа "Развитие туризма на территории Муниципального образования Красноуфимский округ на 2011-2013гг"</t>
  </si>
  <si>
    <t>7951601</t>
  </si>
  <si>
    <t xml:space="preserve">Резервные фонды местных администраций </t>
  </si>
  <si>
    <t>111</t>
  </si>
  <si>
    <t>112</t>
  </si>
  <si>
    <t>242</t>
  </si>
  <si>
    <t>244</t>
  </si>
  <si>
    <t>852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</si>
  <si>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</si>
  <si>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</si>
  <si>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</si>
  <si>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</si>
  <si>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243</t>
  </si>
  <si>
    <t>880</t>
  </si>
  <si>
    <t>Специальные расходы</t>
  </si>
  <si>
    <t>611</t>
  </si>
  <si>
    <t>121</t>
  </si>
  <si>
    <t>312</t>
  </si>
  <si>
    <t>122</t>
  </si>
  <si>
    <t>870</t>
  </si>
  <si>
    <t>810</t>
  </si>
  <si>
    <t>730</t>
  </si>
  <si>
    <t>313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</si>
  <si>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</si>
  <si>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</si>
  <si>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</si>
  <si>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5250300</t>
  </si>
  <si>
    <t>5250500</t>
  </si>
  <si>
    <t>Прочая закупка товаров, работ и услуг для муниципальных нужд</t>
  </si>
  <si>
    <t>Закупка товаров, работ, услуг в целях капитального ремонта муниципального имущества</t>
  </si>
  <si>
    <t xml:space="preserve">Прочая закупка товаров, работ и услуг для муниципальных нужд 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</si>
  <si>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</si>
  <si>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</si>
  <si>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</si>
  <si>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</si>
  <si>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</si>
  <si>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5260100</t>
  </si>
  <si>
    <t xml:space="preserve"> МЦП "Программа  мероприятий по профилактике терроризма и экстремизма, а также  минимизации и ликвидации  последствий проявлений терроризма  и экстремизма  на территории  Муниципального образования Красноуфимский округ на 2013 год"</t>
  </si>
  <si>
    <t>7950901</t>
  </si>
  <si>
    <t>Защита населения и территории от чрезвычайных ситуаций природного и техногенного характера, гражданская оборона</t>
  </si>
  <si>
    <t>Сбор, удаление отходов и очистка сточных вод</t>
  </si>
  <si>
    <t>0602</t>
  </si>
  <si>
    <t>7001001</t>
  </si>
  <si>
    <t>7001003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</si>
  <si>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</si>
  <si>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0922302</t>
  </si>
  <si>
    <t>0922301</t>
  </si>
  <si>
    <t>Капитальный ремонт муниципального жилого фонда</t>
  </si>
  <si>
    <t>Формирование жилищного фонда для переселения граждан из жилых помещений, признанных непригодными для проживания</t>
  </si>
  <si>
    <t xml:space="preserve"> Подпрограмма "Повышение качества условий проживания населения МО Красноуфимский округ"</t>
  </si>
  <si>
    <t>Подпрограмма  «Комплексное развитие и модернизация системы коммунальной инфраструктуры МО Красноуфимский округ»</t>
  </si>
  <si>
    <t>Бюджетные инвестиции в объекты жилищно-коммунального хозяйства</t>
  </si>
  <si>
    <t>0912301</t>
  </si>
  <si>
    <t>Строительство объектов коммунальной инфраструктуры</t>
  </si>
  <si>
    <t>0912304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</si>
  <si>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</si>
  <si>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</si>
  <si>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>0932301</t>
  </si>
  <si>
    <t xml:space="preserve">Разработка проектной документации </t>
  </si>
  <si>
    <t>0932303</t>
  </si>
  <si>
    <t>0932304</t>
  </si>
  <si>
    <t>Экспертиза проектной документации</t>
  </si>
  <si>
    <t>Подпрограмма  «Комплексное благоустройство территории МО Красноуфимский округ»</t>
  </si>
  <si>
    <t>Мероприятия по содержанию сетей наружного освещение населенных пунктов</t>
  </si>
  <si>
    <t>0942301</t>
  </si>
  <si>
    <t>Организация и содержание мест захоронений</t>
  </si>
  <si>
    <t>0942302</t>
  </si>
  <si>
    <t>Прочие мероприятия по благоустройству</t>
  </si>
  <si>
    <t>0942305</t>
  </si>
  <si>
    <t>0982302</t>
  </si>
  <si>
    <t>Подпрограмма   «Обеспечение реализации муниципальной программы»</t>
  </si>
  <si>
    <t>Содержание отдела ЕДДС</t>
  </si>
  <si>
    <t>0962304</t>
  </si>
  <si>
    <t>Компенсация недополученных доходов от услуг бани</t>
  </si>
  <si>
    <t>Субсидии юридическим лицам (кроме некоммерческих организаций), индивидуальным предпринимателям, физическим лицам</t>
  </si>
  <si>
    <t>0980000</t>
  </si>
  <si>
    <t>Содержание отдела ЖКХ</t>
  </si>
  <si>
    <t>0982301</t>
  </si>
  <si>
    <t>0910000</t>
  </si>
  <si>
    <t>0940000</t>
  </si>
  <si>
    <t>0960000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</si>
  <si>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</si>
  <si>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0964910</t>
  </si>
  <si>
    <t>0964920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</si>
  <si>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</si>
  <si>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0965250</t>
  </si>
  <si>
    <t>Другие воросы в области социальной политики</t>
  </si>
  <si>
    <t>Подпрограмма  «Обеспечение реализации муниципальной программы»</t>
  </si>
  <si>
    <t>Содержание отдела компенсаций</t>
  </si>
  <si>
    <t>0984920</t>
  </si>
  <si>
    <t>1100000</t>
  </si>
  <si>
    <t>1110000</t>
  </si>
  <si>
    <t>1112302</t>
  </si>
  <si>
    <t xml:space="preserve"> Проектно-изыскательские работы и экспертиза на распределительные газопроводы</t>
  </si>
  <si>
    <t>1112303</t>
  </si>
  <si>
    <t xml:space="preserve"> Строительство распределительных газопроводов</t>
  </si>
  <si>
    <t>0750000</t>
  </si>
  <si>
    <t>Страхование гидротехнических сооружений и газопроводов</t>
  </si>
  <si>
    <t>Комплексная профилактика правонарушений на территории Муниципального образования Красноуфимский округ</t>
  </si>
  <si>
    <t>0732201</t>
  </si>
  <si>
    <t>0730000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</si>
  <si>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</si>
  <si>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Подпрограмма «Комплексная профилактика правонарушений на территории МО Красноуфимский округ»</t>
  </si>
  <si>
    <t>Подпрограмма «Защита населения и территории МО Красноуфимский округ от чрезвычайных ситуаций природного и техногенного характера, гражданская оборона»</t>
  </si>
  <si>
    <t>0710000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</si>
  <si>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</si>
  <si>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0712201</t>
  </si>
  <si>
    <t>Подпрограмма «Обеспечение пожарной безопасности на территории МО Красноуфимский округ»</t>
  </si>
  <si>
    <t>0720000</t>
  </si>
  <si>
    <t>Обеспечение первичных мер пожарной безопасности</t>
  </si>
  <si>
    <t>0722201</t>
  </si>
  <si>
    <t>Восстановление пожарного водоснабжения на территории Муниципального образования Красноуфимский округ</t>
  </si>
  <si>
    <t>0722202</t>
  </si>
  <si>
    <t>Другие вопросы в области национальной безопасности</t>
  </si>
  <si>
    <t>0314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</si>
  <si>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</si>
  <si>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>0740000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</si>
  <si>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</si>
  <si>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0742201</t>
  </si>
  <si>
    <t>0760000</t>
  </si>
  <si>
    <t>Подпрограмма «Обеспечение рационального и безопасного природопользования в МО Красноуфимский округ»</t>
  </si>
  <si>
    <t>Осуществление водохозяйственных мероприятий</t>
  </si>
  <si>
    <t>0762202</t>
  </si>
  <si>
    <t>Подпрограммы «Обеспечение безопасности на опасных объектах МО Красноуфимский округ»</t>
  </si>
  <si>
    <t>0752201</t>
  </si>
  <si>
    <t>Охрана окружающей среды в МО Красноуфимский округ</t>
  </si>
  <si>
    <t>0762201</t>
  </si>
  <si>
    <t>0600000</t>
  </si>
  <si>
    <t>Муниципальная программа МО Красноуфимский округ 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</si>
  <si>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0620000</t>
  </si>
  <si>
    <t>Проведение отдельных мероприятий в области автомобильного транспорта</t>
  </si>
  <si>
    <t>0972302</t>
  </si>
  <si>
    <t>0970000</t>
  </si>
  <si>
    <t>0950000</t>
  </si>
  <si>
    <t>0952402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</si>
  <si>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</si>
  <si>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</si>
  <si>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0952403</t>
  </si>
  <si>
    <t>Мероприятия по повышению безопасности дорожного движения на территории МО Красноуфимский округ</t>
  </si>
  <si>
    <t>0952406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</si>
  <si>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</si>
  <si>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0400000</t>
  </si>
  <si>
    <t>Разработка документации по планировке территории МО Красноуфимский округ</t>
  </si>
  <si>
    <t>0402301</t>
  </si>
  <si>
    <t>Подпрограмма «Развитие системы дошкольного образования в Свердловской области»</t>
  </si>
  <si>
    <t>0210000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</si>
  <si>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</si>
  <si>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0212502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</si>
  <si>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</si>
  <si>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0212503</t>
  </si>
  <si>
    <t>Организация питания воспитанников в муниципальных казенных образовательных учреждениях дошкольного образования</t>
  </si>
  <si>
    <t>0212504</t>
  </si>
  <si>
    <t>Организация питания сотрудников в муниципальных казенных образовательных учреждениях дошкольного образования</t>
  </si>
  <si>
    <t>0212505</t>
  </si>
  <si>
    <t xml:space="preserve"> Создание дополнительных мест в муниципальных системах дошкольного образования</t>
  </si>
  <si>
    <t>0212506</t>
  </si>
  <si>
    <t>464</t>
  </si>
  <si>
    <t>Субсидии автономным учреждениям  на финансовое обеспечение  муниципального задания на оказание муниципальных услуг (выполнение работ)</t>
  </si>
  <si>
    <t>Субсидии  автономным учреждениям на финансовое обеспечение муниципального задания на оказание муниципальных услуг (выполнение работ)</t>
  </si>
  <si>
    <t>Межевание земельных участков, составление технических планов</t>
  </si>
  <si>
    <t>Независимая оценка объектов недвижимости</t>
  </si>
  <si>
    <t>Подпрограмма«Развитие системы общего образования в Муниципальном образовании Красноуфимский округ»</t>
  </si>
  <si>
    <t>0220000</t>
  </si>
  <si>
    <r>
      <t xml:space="preserve"> </t>
    </r>
    <r>
      <rPr>
        <sz val="12"/>
        <rFont val="Times New Roman"/>
        <family val="1"/>
      </rPr>
      <t>Организация питания обучающихся в муниципальных общеобразовательных организациях</t>
    </r>
  </si>
  <si>
    <t>0224540</t>
  </si>
  <si>
    <t xml:space="preserve"> Субсидии на осуществление мероприятий по организации питания обучающихся в муниципальных общеобразовательных организациях</t>
  </si>
  <si>
    <t>0222502</t>
  </si>
  <si>
    <t>622</t>
  </si>
  <si>
    <t>Субсидии автономным учреждениям на иные цели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</si>
  <si>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</si>
  <si>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0222505</t>
  </si>
  <si>
    <t>Закупка товаров, работ  услуг в целях капитального ремонта муниципального имущества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</si>
  <si>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</si>
  <si>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0222506</t>
  </si>
  <si>
    <t>621</t>
  </si>
  <si>
    <t>Организация питания сотрудников и учащихся в муниципальных казенных общеобразовательных учреждениях</t>
  </si>
  <si>
    <t>0222507</t>
  </si>
  <si>
    <t>0222508</t>
  </si>
  <si>
    <t>Создание условий для организации военно-патриотического воспитания учащихся</t>
  </si>
  <si>
    <t>Подпрограмма «Развитие системы дополнительного образования в Муниципальном образовании Красноуфимский округ»</t>
  </si>
  <si>
    <t>0230000</t>
  </si>
  <si>
    <t>Предоставление дополнительного образования детей в муниципальных организациях дополнительного образования</t>
  </si>
  <si>
    <t>0232501</t>
  </si>
  <si>
    <t>Подпрограмма  «Организация отдыха и оздоровления детей в каникулярное время в Муниципальном образовании Красноуфимский округ»</t>
  </si>
  <si>
    <t>0240000</t>
  </si>
  <si>
    <r>
      <t xml:space="preserve">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</si>
  <si>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t>0242501</t>
  </si>
  <si>
    <t>Субсидии на организацию отдыха детей в каникулярное время</t>
  </si>
  <si>
    <t>0244560</t>
  </si>
  <si>
    <t>Организация отдыха и оздоровления детей в каникулярное время в муниципальном образовании Красноуфимский округ</t>
  </si>
  <si>
    <t>Поддержка социально ориентированных некоммерческих организаций и объединений</t>
  </si>
  <si>
    <t xml:space="preserve"> 0702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</si>
  <si>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</si>
  <si>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на осуществление капитальных вложений в объекты капитального строительства  муниципальной собственности бюджетным учреждениям</t>
  </si>
  <si>
    <t>Бюджетные инвестиции в объекты капитального стороительства  муниципальной собственности</t>
  </si>
  <si>
    <t>Субсидии автономнымучреждениям на финансовое обеспечение муниципального задания на оказание муниципальных услуг</t>
  </si>
  <si>
    <t>субсидии автономным учреждениям на финнансовое обеспечение муниципального задания на оказание муниципальных услуг (выполнение работ)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</si>
  <si>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</si>
  <si>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0242502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</si>
  <si>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</si>
  <si>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r>
      <t xml:space="preserve"> </t>
    </r>
    <r>
      <rPr>
        <sz val="12"/>
        <rFont val="Times New Roman"/>
        <family val="1"/>
      </rPr>
      <t>Обеспечение мероприятий по укреплению и развитию материально-технической базы муниципальных образовательных организаций</t>
    </r>
  </si>
  <si>
    <t>0250000</t>
  </si>
  <si>
    <t>0252501</t>
  </si>
  <si>
    <t>Обеспечение мероприятий по укреплению и развитию материально-технической базы муниципальных загородных оздоровительных лагерей</t>
  </si>
  <si>
    <t>0252502</t>
  </si>
  <si>
    <t>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</t>
  </si>
  <si>
    <t>0252503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</si>
  <si>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</si>
  <si>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0260000</t>
  </si>
  <si>
    <t>Создание материально-технических условий для обеспечения деятельности органа местного самоуправления  в сфере образования (Бухгалтерия, РИМЦ)</t>
  </si>
  <si>
    <t>0262501</t>
  </si>
  <si>
    <t>Организация деятельности органа местного самоуправления в сфере образования ( аппарат управления)</t>
  </si>
  <si>
    <t>7002901</t>
  </si>
  <si>
    <t>Организация и проведение муниципальных мероприятий в сфере образования</t>
  </si>
  <si>
    <t>0262504</t>
  </si>
  <si>
    <t>0811001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</si>
  <si>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</si>
  <si>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0800000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</si>
  <si>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</si>
  <si>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0810000</t>
  </si>
  <si>
    <t xml:space="preserve">Обеспечение деятельности органов местного самоуправления (центральный аппарат) </t>
  </si>
  <si>
    <t>Обеспечение деятельности главы администрации</t>
  </si>
  <si>
    <t>0811004</t>
  </si>
  <si>
    <t>Обеспечение деятельности территориальных органов местного самоуправления</t>
  </si>
  <si>
    <t>0811002</t>
  </si>
  <si>
    <t>Подпрограмма "Развитие муниципальной службы в Муниципальном образовании Красноуфимский округ до 2020 года"</t>
  </si>
  <si>
    <t>Обеспечение повышения квалификации  муниципальных служащих</t>
  </si>
  <si>
    <t>0830000</t>
  </si>
  <si>
    <t>Непрогаммные направления расходов</t>
  </si>
  <si>
    <t>7000000</t>
  </si>
  <si>
    <t>7002100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</si>
  <si>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</si>
  <si>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Подпрограмма "Организация общественных работ"</t>
  </si>
  <si>
    <t>0630000</t>
  </si>
  <si>
    <t>0632101</t>
  </si>
  <si>
    <t>Продпрограмма  "Содействие реализации муниципальных функций, связанных с общегосударственным управлением до 2020  года"</t>
  </si>
  <si>
    <t>0820000</t>
  </si>
  <si>
    <t>0822101</t>
  </si>
  <si>
    <t>Прочие выплаты по обязательствам Муниципального образования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</si>
  <si>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 в общественно-политической газете «Вперед» </t>
  </si>
  <si>
    <t>0822102</t>
  </si>
  <si>
    <t>0822103</t>
  </si>
  <si>
    <t>Осуществление государственного полномочия по созданию административных комиссий</t>
  </si>
  <si>
    <t>0824110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</si>
  <si>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</si>
  <si>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</si>
  <si>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0840000</t>
  </si>
  <si>
    <t>0844610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</si>
  <si>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</si>
  <si>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Оказание услуг (выполнение работ ) муниципальным учреждением.</t>
  </si>
  <si>
    <t>0860000</t>
  </si>
  <si>
    <t>0862000</t>
  </si>
  <si>
    <t>0862001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</si>
  <si>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</si>
  <si>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0770000</t>
  </si>
  <si>
    <t>0775118</t>
  </si>
  <si>
    <t>Подпрограмма "Развитие потенциала молодежи в  МО Красноуфимский округ до 2020г"</t>
  </si>
  <si>
    <t>Резервные средства</t>
  </si>
  <si>
    <t>Иные пенсии, социальные доплаты к пенсиям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</si>
  <si>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</si>
  <si>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Содействие в развитии хозяйствования в сфере АПК</t>
  </si>
  <si>
    <t>Организация деятельности по программе "Молодежь МО  Красноуфимский округ"</t>
  </si>
  <si>
    <t>0500000</t>
  </si>
  <si>
    <t>0522801</t>
  </si>
  <si>
    <t>Подпрограмма "Патриотическое воспитание  молодежи МО Красноуфимский округ  до 2020г"</t>
  </si>
  <si>
    <t>Организация, проведение и участие в городских, окружных, областных играх, соревнованиях, сборах, фестивалях</t>
  </si>
  <si>
    <t>Подпрограмма "Организация трудоустройства несовершеннолетних граждан в МО Красноуфимский округ"</t>
  </si>
  <si>
    <t>Трудоустройство несовершеннолетних граждан МО Красноуфимский округ</t>
  </si>
  <si>
    <t>Подпрограмма  "Обеспечение жильем молодых семей на территории МО Красноуфимский округ до 2020г"</t>
  </si>
  <si>
    <t>0532801</t>
  </si>
  <si>
    <t>0542801</t>
  </si>
  <si>
    <t>Непрограммные направления  расходов</t>
  </si>
  <si>
    <t>7002900</t>
  </si>
  <si>
    <t>0610000</t>
  </si>
  <si>
    <t>0612901</t>
  </si>
  <si>
    <t>0512800</t>
  </si>
  <si>
    <t>0512801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</si>
  <si>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</si>
  <si>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Подпрограмма "Управление муниципальной собственностью и приватизация муниципального имущества до 2020 года"</t>
  </si>
  <si>
    <t>Содержание муниципального жилья</t>
  </si>
  <si>
    <t>0110000</t>
  </si>
  <si>
    <t>0100000</t>
  </si>
  <si>
    <t>0130000</t>
  </si>
  <si>
    <t>0132102</t>
  </si>
  <si>
    <t>Подпрограмма" Развитие культуры и искусства в МО Красноуфимский округ до 2020года"</t>
  </si>
  <si>
    <t>0300000</t>
  </si>
  <si>
    <t>0312600</t>
  </si>
  <si>
    <t>0312601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</si>
  <si>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</si>
  <si>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0312603</t>
  </si>
  <si>
    <t>Создание условий  для развития местного народного творчества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</si>
  <si>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</si>
  <si>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Мероприятия  в сфере культуры и искусства для незащищенных слоев населения</t>
  </si>
  <si>
    <t>0312604</t>
  </si>
  <si>
    <t>0312605</t>
  </si>
  <si>
    <t>0312606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</si>
  <si>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</si>
  <si>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0331001</t>
  </si>
  <si>
    <t>0330000</t>
  </si>
  <si>
    <t>Организация деятельности  учреждений культуры и искусства культурно-досуговой сферы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</si>
  <si>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</si>
  <si>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</si>
  <si>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0322601</t>
  </si>
  <si>
    <t>7001005</t>
  </si>
  <si>
    <t>1031001</t>
  </si>
  <si>
    <t>Подпрограмма "Обеспечение реализации муниципальной программы "Управление муниципальными финансами МО Красноуфимский округ"</t>
  </si>
  <si>
    <t>0622303</t>
  </si>
  <si>
    <t>0622301</t>
  </si>
  <si>
    <t>Муниципальная программа МО Красноуфимский округ "Управление муниципальными финансами МО Красноуфимский округ до 2020года"</t>
  </si>
  <si>
    <t>1000000</t>
  </si>
  <si>
    <t>Подпрограмма "Управление муниципальным долгом"</t>
  </si>
  <si>
    <t>0131001</t>
  </si>
  <si>
    <t>0320000</t>
  </si>
  <si>
    <t>Подпрограмма  "Социальная поддержка граждани и осуществление переданных полномочий РФ и СО  по предоставлению поддержки отдельных категорий граждан в МО Красноуфимский округ"</t>
  </si>
  <si>
    <t>0852301</t>
  </si>
  <si>
    <t>Подпрограмма "Информатизация МО Красноуфимский округ до 2020 года"</t>
  </si>
  <si>
    <t>0112101</t>
  </si>
  <si>
    <t>0831001</t>
  </si>
  <si>
    <t>Подпрограмма "Актуализация сведений государственного кадастра недвижимости МО Красноуфимский округ до 2020 года"</t>
  </si>
  <si>
    <t>0120000</t>
  </si>
  <si>
    <t>0122301</t>
  </si>
  <si>
    <t>Программа " Развитие системы образования МО Красноуфимский округ до 2020 года"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</si>
  <si>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</si>
  <si>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0261001</t>
  </si>
  <si>
    <t>0132103</t>
  </si>
  <si>
    <t>1022100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</si>
  <si>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</si>
  <si>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0310000</t>
  </si>
  <si>
    <t>0510000</t>
  </si>
  <si>
    <t>Организация и проведение мероприятий в сфере физической культуры и спорта</t>
  </si>
  <si>
    <t>0520000</t>
  </si>
  <si>
    <t>0530000</t>
  </si>
  <si>
    <t>0540000</t>
  </si>
  <si>
    <t>0552801</t>
  </si>
  <si>
    <t>0550000</t>
  </si>
  <si>
    <t>1030000</t>
  </si>
  <si>
    <t>1020000</t>
  </si>
  <si>
    <t>0850000</t>
  </si>
  <si>
    <t>Подпрограмма  "Развитие транспорта и транспортной инфраструктуры в МО Красноуфимский округ"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</si>
  <si>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</si>
  <si>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Приложение № 5                                                                          к решению Думы МО Красноуфимский округ                           "О внесении изменений в решение Думы МО Красноуфимский округ от 18.12.2014 г. № 278 "О бюджете МО Красноуфимский округ на 2015год и плановый период 2016-2017 годы."  от 26.03.2015г. № 303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</si>
</sst>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_р_."/>
  </numFmts>
  <fonts count="44">
    <font>
      <sz val="12"/>
      <name val="Times New Roman"/>
      <family val="0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horizontal="justify" vertical="top"/>
    </xf>
    <xf numFmtId="49" fontId="0" fillId="33" borderId="10" xfId="56" applyNumberFormat="1" applyFont="1" applyFill="1" applyBorder="1" applyAlignment="1">
      <alignment horizontal="left" vertical="top" wrapText="1"/>
      <protection/>
    </xf>
    <xf numFmtId="0" fontId="0" fillId="33" borderId="10" xfId="56" applyFont="1" applyFill="1" applyBorder="1" applyAlignment="1">
      <alignment horizontal="left" vertical="top" wrapText="1"/>
      <protection/>
    </xf>
    <xf numFmtId="0" fontId="4" fillId="33" borderId="11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justify"/>
    </xf>
    <xf numFmtId="49" fontId="0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wrapText="1"/>
    </xf>
    <xf numFmtId="0" fontId="0" fillId="33" borderId="12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wrapText="1"/>
    </xf>
    <xf numFmtId="49" fontId="0" fillId="33" borderId="10" xfId="56" applyNumberFormat="1" applyFont="1" applyFill="1" applyBorder="1" applyAlignment="1">
      <alignment vertical="top" wrapText="1"/>
      <protection/>
    </xf>
    <xf numFmtId="0" fontId="0" fillId="33" borderId="0" xfId="0" applyFont="1" applyFill="1" applyAlignment="1">
      <alignment wrapText="1"/>
    </xf>
    <xf numFmtId="0" fontId="0" fillId="33" borderId="14" xfId="0" applyFont="1" applyFill="1" applyBorder="1" applyAlignment="1">
      <alignment horizontal="left" wrapText="1"/>
    </xf>
    <xf numFmtId="0" fontId="0" fillId="33" borderId="10" xfId="56" applyFont="1" applyFill="1" applyBorder="1" applyAlignment="1">
      <alignment vertical="top" wrapText="1"/>
      <protection/>
    </xf>
    <xf numFmtId="0" fontId="4" fillId="33" borderId="10" xfId="56" applyFont="1" applyFill="1" applyBorder="1" applyAlignment="1">
      <alignment vertical="top" wrapText="1"/>
      <protection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top" wrapText="1"/>
    </xf>
    <xf numFmtId="49" fontId="7" fillId="34" borderId="10" xfId="53" applyNumberFormat="1" applyFont="1" applyFill="1" applyBorder="1" applyAlignment="1">
      <alignment vertical="top" wrapText="1"/>
      <protection/>
    </xf>
    <xf numFmtId="49" fontId="0" fillId="34" borderId="10" xfId="54" applyNumberFormat="1" applyFont="1" applyFill="1" applyBorder="1" applyAlignment="1">
      <alignment vertical="top" wrapText="1"/>
      <protection/>
    </xf>
    <xf numFmtId="0" fontId="0" fillId="33" borderId="10" xfId="56" applyNumberFormat="1" applyFont="1" applyFill="1" applyBorder="1" applyAlignment="1">
      <alignment vertical="top" wrapText="1"/>
      <protection/>
    </xf>
    <xf numFmtId="0" fontId="7" fillId="33" borderId="10" xfId="0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horizontal="left" vertical="top"/>
    </xf>
    <xf numFmtId="0" fontId="0" fillId="33" borderId="15" xfId="0" applyFont="1" applyFill="1" applyBorder="1" applyAlignment="1">
      <alignment wrapText="1"/>
    </xf>
    <xf numFmtId="0" fontId="4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horizontal="left" vertical="distributed" wrapText="1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top" wrapText="1"/>
    </xf>
    <xf numFmtId="49" fontId="7" fillId="34" borderId="10" xfId="55" applyNumberFormat="1" applyFont="1" applyFill="1" applyBorder="1" applyAlignment="1">
      <alignment vertical="top" wrapText="1"/>
      <protection/>
    </xf>
    <xf numFmtId="0" fontId="0" fillId="0" borderId="16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right" vertical="top" wrapText="1"/>
    </xf>
    <xf numFmtId="49" fontId="0" fillId="33" borderId="10" xfId="0" applyNumberFormat="1" applyFont="1" applyFill="1" applyBorder="1" applyAlignment="1">
      <alignment horizontal="right" vertical="top" wrapText="1"/>
    </xf>
    <xf numFmtId="49" fontId="0" fillId="33" borderId="10" xfId="0" applyNumberFormat="1" applyFont="1" applyFill="1" applyBorder="1" applyAlignment="1">
      <alignment horizontal="right" vertical="top"/>
    </xf>
    <xf numFmtId="49" fontId="0" fillId="33" borderId="10" xfId="56" applyNumberFormat="1" applyFont="1" applyFill="1" applyBorder="1" applyAlignment="1">
      <alignment horizontal="right" vertical="top" wrapText="1"/>
      <protection/>
    </xf>
    <xf numFmtId="49" fontId="0" fillId="33" borderId="14" xfId="0" applyNumberFormat="1" applyFont="1" applyFill="1" applyBorder="1" applyAlignment="1">
      <alignment horizontal="right" vertical="top" wrapText="1"/>
    </xf>
    <xf numFmtId="49" fontId="0" fillId="0" borderId="10" xfId="0" applyNumberFormat="1" applyFont="1" applyFill="1" applyBorder="1" applyAlignment="1">
      <alignment horizontal="right" vertical="top" wrapText="1"/>
    </xf>
    <xf numFmtId="49" fontId="7" fillId="33" borderId="10" xfId="0" applyNumberFormat="1" applyFont="1" applyFill="1" applyBorder="1" applyAlignment="1">
      <alignment horizontal="right" vertical="top"/>
    </xf>
    <xf numFmtId="49" fontId="0" fillId="33" borderId="0" xfId="0" applyNumberFormat="1" applyFont="1" applyFill="1" applyAlignment="1">
      <alignment horizontal="right" vertical="top"/>
    </xf>
    <xf numFmtId="49" fontId="4" fillId="33" borderId="10" xfId="56" applyNumberFormat="1" applyFont="1" applyFill="1" applyBorder="1" applyAlignment="1">
      <alignment horizontal="right" vertical="top" wrapText="1"/>
      <protection/>
    </xf>
    <xf numFmtId="49" fontId="0" fillId="33" borderId="18" xfId="0" applyNumberFormat="1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horizontal="right" vertical="top" wrapText="1"/>
    </xf>
    <xf numFmtId="49" fontId="0" fillId="33" borderId="11" xfId="0" applyNumberFormat="1" applyFont="1" applyFill="1" applyBorder="1" applyAlignment="1">
      <alignment horizontal="right" vertical="top" wrapText="1"/>
    </xf>
    <xf numFmtId="49" fontId="4" fillId="33" borderId="11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49" fontId="0" fillId="33" borderId="19" xfId="0" applyNumberFormat="1" applyFont="1" applyFill="1" applyBorder="1" applyAlignment="1">
      <alignment horizontal="right" vertical="top" wrapText="1"/>
    </xf>
    <xf numFmtId="0" fontId="0" fillId="35" borderId="10" xfId="0" applyFont="1" applyFill="1" applyBorder="1" applyAlignment="1">
      <alignment horizontal="right" vertical="top"/>
    </xf>
    <xf numFmtId="0" fontId="0" fillId="35" borderId="10" xfId="0" applyFill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4" fontId="0" fillId="33" borderId="10" xfId="56" applyNumberFormat="1" applyFont="1" applyFill="1" applyBorder="1" applyAlignment="1">
      <alignment horizontal="right" vertical="top"/>
      <protection/>
    </xf>
    <xf numFmtId="4" fontId="4" fillId="33" borderId="10" xfId="0" applyNumberFormat="1" applyFont="1" applyFill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4" fontId="0" fillId="33" borderId="10" xfId="0" applyNumberFormat="1" applyFill="1" applyBorder="1" applyAlignment="1">
      <alignment horizontal="right" vertical="top"/>
    </xf>
    <xf numFmtId="4" fontId="4" fillId="33" borderId="11" xfId="0" applyNumberFormat="1" applyFont="1" applyFill="1" applyBorder="1" applyAlignment="1">
      <alignment horizontal="right" vertical="top"/>
    </xf>
    <xf numFmtId="4" fontId="0" fillId="0" borderId="10" xfId="0" applyNumberFormat="1" applyFill="1" applyBorder="1" applyAlignment="1">
      <alignment horizontal="right" vertical="top"/>
    </xf>
    <xf numFmtId="49" fontId="7" fillId="34" borderId="10" xfId="53" applyNumberFormat="1" applyFont="1" applyFill="1" applyBorder="1" applyAlignment="1">
      <alignment vertical="top" wrapText="1"/>
      <protection/>
    </xf>
    <xf numFmtId="4" fontId="0" fillId="0" borderId="10" xfId="0" applyNumberFormat="1" applyFont="1" applyFill="1" applyBorder="1" applyAlignment="1">
      <alignment horizontal="right" vertical="top"/>
    </xf>
    <xf numFmtId="0" fontId="0" fillId="33" borderId="10" xfId="0" applyFont="1" applyFill="1" applyBorder="1" applyAlignment="1">
      <alignment horizontal="right" vertical="top"/>
    </xf>
    <xf numFmtId="4" fontId="4" fillId="33" borderId="10" xfId="56" applyNumberFormat="1" applyFont="1" applyFill="1" applyBorder="1" applyAlignment="1">
      <alignment horizontal="right" vertical="top"/>
      <protection/>
    </xf>
    <xf numFmtId="4" fontId="0" fillId="0" borderId="10" xfId="56" applyNumberFormat="1" applyFont="1" applyFill="1" applyBorder="1" applyAlignment="1">
      <alignment horizontal="right" vertical="top"/>
      <protection/>
    </xf>
    <xf numFmtId="0" fontId="0" fillId="0" borderId="14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 vertical="top"/>
    </xf>
    <xf numFmtId="0" fontId="4" fillId="0" borderId="19" xfId="0" applyFont="1" applyBorder="1" applyAlignment="1">
      <alignment horizontal="center" vertical="top" wrapText="1"/>
    </xf>
    <xf numFmtId="4" fontId="4" fillId="33" borderId="19" xfId="0" applyNumberFormat="1" applyFont="1" applyFill="1" applyBorder="1" applyAlignment="1">
      <alignment horizontal="right" vertical="top"/>
    </xf>
    <xf numFmtId="4" fontId="0" fillId="33" borderId="19" xfId="0" applyNumberFormat="1" applyFont="1" applyFill="1" applyBorder="1" applyAlignment="1">
      <alignment horizontal="right" vertical="top"/>
    </xf>
    <xf numFmtId="4" fontId="0" fillId="33" borderId="19" xfId="56" applyNumberFormat="1" applyFont="1" applyFill="1" applyBorder="1" applyAlignment="1">
      <alignment horizontal="right" vertical="top"/>
      <protection/>
    </xf>
    <xf numFmtId="4" fontId="0" fillId="0" borderId="19" xfId="0" applyNumberFormat="1" applyFont="1" applyFill="1" applyBorder="1" applyAlignment="1">
      <alignment horizontal="right" vertical="top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right" vertical="top"/>
    </xf>
    <xf numFmtId="0" fontId="0" fillId="33" borderId="11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wrapText="1"/>
    </xf>
    <xf numFmtId="2" fontId="0" fillId="0" borderId="0" xfId="0" applyNumberFormat="1" applyFont="1" applyAlignment="1">
      <alignment horizontal="center" vertical="center" wrapText="1"/>
    </xf>
    <xf numFmtId="49" fontId="0" fillId="33" borderId="14" xfId="56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Примечание 3" xfId="62"/>
    <cellStyle name="Примечание 4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78"/>
  <sheetViews>
    <sheetView tabSelected="1" zoomScale="85" zoomScaleNormal="85" zoomScalePageLayoutView="0" workbookViewId="0" topLeftCell="A6">
      <selection activeCell="C8" sqref="C8:L11"/>
    </sheetView>
  </sheetViews>
  <sheetFormatPr defaultColWidth="9.00390625" defaultRowHeight="15.75" outlineLevelRow="1"/>
  <cols>
    <col min="1" max="1" width="36.50390625" style="0" customWidth="1"/>
    <col min="2" max="2" width="9.625" style="0" customWidth="1"/>
    <col min="3" max="3" width="11.50390625" style="0" customWidth="1"/>
    <col min="4" max="4" width="11.25390625" style="0" customWidth="1"/>
    <col min="5" max="5" width="9.375" style="0" customWidth="1"/>
    <col min="6" max="6" width="0.12890625" style="0" hidden="1" customWidth="1"/>
    <col min="7" max="7" width="15.875" style="0" hidden="1" customWidth="1"/>
    <col min="8" max="8" width="0.12890625" style="0" hidden="1" customWidth="1"/>
    <col min="9" max="9" width="8.625" style="0" hidden="1" customWidth="1"/>
    <col min="10" max="10" width="17.00390625" style="0" hidden="1" customWidth="1"/>
    <col min="11" max="11" width="11.125" style="0" hidden="1" customWidth="1"/>
    <col min="12" max="12" width="17.00390625" style="0" customWidth="1"/>
    <col min="13" max="13" width="15.25390625" style="0" customWidth="1"/>
  </cols>
  <sheetData>
    <row r="1" spans="1:5" ht="3.75" customHeight="1" hidden="1">
      <c r="A1" s="1"/>
      <c r="B1" s="2"/>
      <c r="C1" s="2"/>
      <c r="D1" s="2"/>
      <c r="E1" s="2"/>
    </row>
    <row r="2" spans="1:5" ht="17.25" customHeight="1" hidden="1">
      <c r="A2" s="4" t="s">
        <v>182</v>
      </c>
      <c r="B2" s="2"/>
      <c r="C2" s="2"/>
      <c r="D2" s="114"/>
      <c r="E2" s="115"/>
    </row>
    <row r="3" spans="1:5" ht="18.75" hidden="1">
      <c r="A3" s="4"/>
      <c r="B3" s="5" t="s">
        <v>183</v>
      </c>
      <c r="C3" s="5"/>
      <c r="D3" s="115"/>
      <c r="E3" s="115"/>
    </row>
    <row r="4" spans="1:5" ht="39.75" customHeight="1" hidden="1">
      <c r="A4" s="4"/>
      <c r="B4" s="5"/>
      <c r="C4" s="5"/>
      <c r="D4" s="115"/>
      <c r="E4" s="115"/>
    </row>
    <row r="5" spans="1:5" ht="18.75" customHeight="1" hidden="1">
      <c r="A5" s="4"/>
      <c r="B5" s="5"/>
      <c r="C5" s="5"/>
      <c r="D5" s="115"/>
      <c r="E5" s="115"/>
    </row>
    <row r="6" spans="1:5" ht="1.5" customHeight="1">
      <c r="A6" s="4"/>
      <c r="B6" s="5"/>
      <c r="C6" s="5"/>
      <c r="D6" s="107"/>
      <c r="E6" s="107"/>
    </row>
    <row r="7" spans="1:5" ht="18.75" customHeight="1" hidden="1">
      <c r="A7" s="4"/>
      <c r="B7" s="5"/>
      <c r="C7" s="5"/>
      <c r="D7" s="107"/>
      <c r="E7" s="107"/>
    </row>
    <row r="8" spans="1:12" ht="30.75" customHeight="1">
      <c r="A8" s="4"/>
      <c r="B8" s="6"/>
      <c r="C8" s="117" t="s">
        <v>559</v>
      </c>
      <c r="D8" s="117"/>
      <c r="E8" s="117"/>
      <c r="F8" s="117"/>
      <c r="G8" s="117"/>
      <c r="H8" s="117"/>
      <c r="I8" s="117"/>
      <c r="J8" s="117"/>
      <c r="K8" s="117"/>
      <c r="L8" s="117"/>
    </row>
    <row r="9" spans="1:12" ht="36" customHeight="1">
      <c r="A9" s="4"/>
      <c r="B9" s="6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1:12" ht="46.5" customHeight="1">
      <c r="A10" s="4"/>
      <c r="B10" s="6"/>
      <c r="C10" s="117"/>
      <c r="D10" s="117"/>
      <c r="E10" s="117"/>
      <c r="F10" s="117"/>
      <c r="G10" s="117"/>
      <c r="H10" s="117"/>
      <c r="I10" s="117"/>
      <c r="J10" s="117"/>
      <c r="K10" s="117"/>
      <c r="L10" s="117"/>
    </row>
    <row r="11" spans="1:12" ht="28.5" customHeight="1">
      <c r="A11" s="4"/>
      <c r="B11" s="6"/>
      <c r="C11" s="117"/>
      <c r="D11" s="117"/>
      <c r="E11" s="117"/>
      <c r="F11" s="117"/>
      <c r="G11" s="117"/>
      <c r="H11" s="117"/>
      <c r="I11" s="117"/>
      <c r="J11" s="117"/>
      <c r="K11" s="117"/>
      <c r="L11" s="117"/>
    </row>
    <row r="12" spans="1:8" ht="36" customHeight="1">
      <c r="A12" s="116" t="s">
        <v>28</v>
      </c>
      <c r="B12" s="116"/>
      <c r="C12" s="116"/>
      <c r="D12" s="116"/>
      <c r="E12" s="116"/>
      <c r="F12" s="116"/>
      <c r="G12" s="116"/>
      <c r="H12" s="116"/>
    </row>
    <row r="13" spans="1:8" ht="54.75" customHeight="1" hidden="1">
      <c r="A13" s="106"/>
      <c r="B13" s="106"/>
      <c r="C13" s="106"/>
      <c r="D13" s="106"/>
      <c r="E13" s="106"/>
      <c r="F13" s="106"/>
      <c r="G13" s="106"/>
      <c r="H13" s="106"/>
    </row>
    <row r="14" spans="1:8" ht="42.75" customHeight="1" hidden="1">
      <c r="A14" s="106"/>
      <c r="B14" s="106"/>
      <c r="C14" s="106"/>
      <c r="D14" s="106"/>
      <c r="E14" s="106"/>
      <c r="F14" s="106"/>
      <c r="G14" s="106"/>
      <c r="H14" s="106"/>
    </row>
    <row r="15" spans="1:5" ht="0" customHeight="1" hidden="1">
      <c r="A15" s="4"/>
      <c r="B15" s="3"/>
      <c r="C15" s="3"/>
      <c r="D15" s="3"/>
      <c r="E15" s="3"/>
    </row>
    <row r="16" spans="1:12" ht="66" customHeight="1">
      <c r="A16" s="9" t="s">
        <v>190</v>
      </c>
      <c r="B16" s="9" t="s">
        <v>104</v>
      </c>
      <c r="C16" s="9" t="s">
        <v>105</v>
      </c>
      <c r="D16" s="9" t="s">
        <v>106</v>
      </c>
      <c r="E16" s="9" t="s">
        <v>107</v>
      </c>
      <c r="F16" s="51" t="s">
        <v>108</v>
      </c>
      <c r="G16" s="95"/>
      <c r="H16" s="90" t="s">
        <v>108</v>
      </c>
      <c r="I16" s="109" t="s">
        <v>52</v>
      </c>
      <c r="J16" s="90" t="s">
        <v>108</v>
      </c>
      <c r="K16" s="110" t="s">
        <v>29</v>
      </c>
      <c r="L16" s="90" t="s">
        <v>108</v>
      </c>
    </row>
    <row r="17" spans="1:12" ht="39" customHeight="1">
      <c r="A17" s="10" t="s">
        <v>205</v>
      </c>
      <c r="B17" s="58">
        <v>901</v>
      </c>
      <c r="C17" s="59"/>
      <c r="D17" s="59"/>
      <c r="E17" s="59"/>
      <c r="F17" s="78">
        <f>F18+F82+F89+F121++F168+F222+F233+F247+F301</f>
        <v>222663200</v>
      </c>
      <c r="G17" s="96"/>
      <c r="H17" s="91">
        <f>H18+H82+H89+H121++H168+H222+H233+H247+H301</f>
        <v>221146600</v>
      </c>
      <c r="I17" s="95"/>
      <c r="J17" s="91">
        <f>J18+J82+J89+J121++J168+J222+J233+J247+J301</f>
        <v>252461246.51999998</v>
      </c>
      <c r="K17" s="95"/>
      <c r="L17" s="91">
        <f>L18+L82+L89+L121++L168+L222+L233+L247+L301</f>
        <v>252510229.51999998</v>
      </c>
    </row>
    <row r="18" spans="1:12" ht="20.25" customHeight="1">
      <c r="A18" s="11" t="s">
        <v>164</v>
      </c>
      <c r="B18" s="59">
        <v>901</v>
      </c>
      <c r="C18" s="59" t="s">
        <v>109</v>
      </c>
      <c r="D18" s="59"/>
      <c r="E18" s="59"/>
      <c r="F18" s="76">
        <f>F19+F45+F42</f>
        <v>57200000</v>
      </c>
      <c r="G18" s="95"/>
      <c r="H18" s="92">
        <f>H19+H45+H42</f>
        <v>57200000</v>
      </c>
      <c r="I18" s="95"/>
      <c r="J18" s="92">
        <f>J19+J45+J42</f>
        <v>56755982.519999996</v>
      </c>
      <c r="K18" s="95"/>
      <c r="L18" s="92">
        <f>L19+L45+L42</f>
        <v>56756652.519999996</v>
      </c>
    </row>
    <row r="19" spans="1:12" ht="81" customHeight="1">
      <c r="A19" s="13" t="s">
        <v>435</v>
      </c>
      <c r="B19" s="59" t="s">
        <v>134</v>
      </c>
      <c r="C19" s="59" t="s">
        <v>112</v>
      </c>
      <c r="D19" s="59" t="s">
        <v>436</v>
      </c>
      <c r="E19" s="59"/>
      <c r="F19" s="76">
        <f>F20+F39</f>
        <v>27994800</v>
      </c>
      <c r="G19" s="96"/>
      <c r="H19" s="92">
        <f>H20+H39</f>
        <v>27994800</v>
      </c>
      <c r="I19" s="95"/>
      <c r="J19" s="92">
        <f>J20+J39</f>
        <v>28059200</v>
      </c>
      <c r="K19" s="95"/>
      <c r="L19" s="92">
        <f>L20+L39</f>
        <v>28059200</v>
      </c>
    </row>
    <row r="20" spans="1:12" ht="81" customHeight="1">
      <c r="A20" s="13" t="s">
        <v>437</v>
      </c>
      <c r="B20" s="59" t="s">
        <v>134</v>
      </c>
      <c r="C20" s="59" t="s">
        <v>112</v>
      </c>
      <c r="D20" s="59" t="s">
        <v>438</v>
      </c>
      <c r="E20" s="59"/>
      <c r="F20" s="76">
        <f>F21+F34+F31+F28</f>
        <v>27982300</v>
      </c>
      <c r="G20" s="95"/>
      <c r="H20" s="92">
        <f>H21+H34+H31+H28</f>
        <v>27982300</v>
      </c>
      <c r="I20" s="95"/>
      <c r="J20" s="92">
        <f>J21+J34+J31+J28</f>
        <v>28046700</v>
      </c>
      <c r="K20" s="95"/>
      <c r="L20" s="92">
        <f>L21+L34+L31+L28</f>
        <v>28046700</v>
      </c>
    </row>
    <row r="21" spans="1:12" ht="50.25" customHeight="1">
      <c r="A21" s="14" t="s">
        <v>439</v>
      </c>
      <c r="B21" s="59" t="s">
        <v>134</v>
      </c>
      <c r="C21" s="59" t="s">
        <v>112</v>
      </c>
      <c r="D21" s="59" t="s">
        <v>434</v>
      </c>
      <c r="E21" s="59"/>
      <c r="F21" s="76">
        <f>F22+F23+F24+F25+F26+F27</f>
        <v>10410220</v>
      </c>
      <c r="G21" s="95"/>
      <c r="H21" s="92">
        <f>H22+H23+H24+H25+H26+H27</f>
        <v>10410220</v>
      </c>
      <c r="I21" s="95"/>
      <c r="J21" s="92">
        <f>J22+J23+J24+J25+J26+J27</f>
        <v>10410220</v>
      </c>
      <c r="K21" s="95"/>
      <c r="L21" s="92">
        <f>L22+L23+L24+L25+L26+L27</f>
        <v>10410220</v>
      </c>
    </row>
    <row r="22" spans="1:12" ht="21" customHeight="1">
      <c r="A22" s="13" t="s">
        <v>227</v>
      </c>
      <c r="B22" s="59" t="s">
        <v>134</v>
      </c>
      <c r="C22" s="59" t="s">
        <v>112</v>
      </c>
      <c r="D22" s="59" t="s">
        <v>434</v>
      </c>
      <c r="E22" s="59" t="s">
        <v>235</v>
      </c>
      <c r="F22" s="76">
        <v>9750147</v>
      </c>
      <c r="G22" s="95"/>
      <c r="H22" s="92">
        <f aca="true" t="shared" si="0" ref="H22:J27">F22+G22</f>
        <v>9750147</v>
      </c>
      <c r="I22" s="95"/>
      <c r="J22" s="92">
        <f t="shared" si="0"/>
        <v>9750147</v>
      </c>
      <c r="K22" s="95"/>
      <c r="L22" s="92">
        <f aca="true" t="shared" si="1" ref="L22:L27">J22+K22</f>
        <v>9750147</v>
      </c>
    </row>
    <row r="23" spans="1:12" ht="43.5" customHeight="1">
      <c r="A23" s="13" t="s">
        <v>228</v>
      </c>
      <c r="B23" s="59" t="s">
        <v>134</v>
      </c>
      <c r="C23" s="59" t="s">
        <v>112</v>
      </c>
      <c r="D23" s="59" t="s">
        <v>434</v>
      </c>
      <c r="E23" s="59" t="s">
        <v>237</v>
      </c>
      <c r="F23" s="76">
        <v>40000</v>
      </c>
      <c r="G23" s="95"/>
      <c r="H23" s="92">
        <f t="shared" si="0"/>
        <v>40000</v>
      </c>
      <c r="I23" s="95"/>
      <c r="J23" s="92">
        <f t="shared" si="0"/>
        <v>40000</v>
      </c>
      <c r="K23" s="95"/>
      <c r="L23" s="92">
        <f t="shared" si="1"/>
        <v>40000</v>
      </c>
    </row>
    <row r="24" spans="1:12" ht="50.25" customHeight="1">
      <c r="A24" s="13" t="s">
        <v>229</v>
      </c>
      <c r="B24" s="59" t="s">
        <v>134</v>
      </c>
      <c r="C24" s="59" t="s">
        <v>112</v>
      </c>
      <c r="D24" s="59" t="s">
        <v>434</v>
      </c>
      <c r="E24" s="59" t="s">
        <v>224</v>
      </c>
      <c r="F24" s="76">
        <v>304611</v>
      </c>
      <c r="G24" s="95"/>
      <c r="H24" s="92">
        <f t="shared" si="0"/>
        <v>304611</v>
      </c>
      <c r="I24" s="95"/>
      <c r="J24" s="92">
        <f t="shared" si="0"/>
        <v>304611</v>
      </c>
      <c r="K24" s="95"/>
      <c r="L24" s="92">
        <f t="shared" si="1"/>
        <v>304611</v>
      </c>
    </row>
    <row r="25" spans="1:12" ht="39.75" customHeight="1">
      <c r="A25" s="13" t="s">
        <v>247</v>
      </c>
      <c r="B25" s="59" t="s">
        <v>134</v>
      </c>
      <c r="C25" s="59" t="s">
        <v>112</v>
      </c>
      <c r="D25" s="59" t="s">
        <v>434</v>
      </c>
      <c r="E25" s="59" t="s">
        <v>225</v>
      </c>
      <c r="F25" s="76">
        <v>306012</v>
      </c>
      <c r="G25" s="95"/>
      <c r="H25" s="92">
        <f t="shared" si="0"/>
        <v>306012</v>
      </c>
      <c r="I25" s="95"/>
      <c r="J25" s="92">
        <f t="shared" si="0"/>
        <v>306012</v>
      </c>
      <c r="K25" s="95"/>
      <c r="L25" s="92">
        <f t="shared" si="1"/>
        <v>306012</v>
      </c>
    </row>
    <row r="26" spans="1:12" ht="37.5" customHeight="1">
      <c r="A26" s="13" t="s">
        <v>30</v>
      </c>
      <c r="B26" s="59" t="s">
        <v>134</v>
      </c>
      <c r="C26" s="59" t="s">
        <v>112</v>
      </c>
      <c r="D26" s="59" t="s">
        <v>434</v>
      </c>
      <c r="E26" s="59" t="s">
        <v>226</v>
      </c>
      <c r="F26" s="76">
        <v>2000</v>
      </c>
      <c r="G26" s="95"/>
      <c r="H26" s="92">
        <f t="shared" si="0"/>
        <v>2000</v>
      </c>
      <c r="I26" s="95"/>
      <c r="J26" s="92">
        <f t="shared" si="0"/>
        <v>2000</v>
      </c>
      <c r="K26" s="95"/>
      <c r="L26" s="92">
        <f t="shared" si="1"/>
        <v>2000</v>
      </c>
    </row>
    <row r="27" spans="1:12" ht="19.5" customHeight="1">
      <c r="A27" s="11" t="s">
        <v>233</v>
      </c>
      <c r="B27" s="59" t="s">
        <v>134</v>
      </c>
      <c r="C27" s="59" t="s">
        <v>112</v>
      </c>
      <c r="D27" s="59" t="s">
        <v>434</v>
      </c>
      <c r="E27" s="59" t="s">
        <v>232</v>
      </c>
      <c r="F27" s="76">
        <v>7450</v>
      </c>
      <c r="G27" s="95"/>
      <c r="H27" s="92">
        <f t="shared" si="0"/>
        <v>7450</v>
      </c>
      <c r="I27" s="95"/>
      <c r="J27" s="92">
        <f t="shared" si="0"/>
        <v>7450</v>
      </c>
      <c r="K27" s="95"/>
      <c r="L27" s="92">
        <f t="shared" si="1"/>
        <v>7450</v>
      </c>
    </row>
    <row r="28" spans="1:12" ht="51.75" customHeight="1">
      <c r="A28" s="46" t="s">
        <v>6</v>
      </c>
      <c r="B28" s="59" t="s">
        <v>134</v>
      </c>
      <c r="C28" s="59" t="s">
        <v>112</v>
      </c>
      <c r="D28" s="59" t="s">
        <v>7</v>
      </c>
      <c r="E28" s="59"/>
      <c r="F28" s="76">
        <f>F29+F30</f>
        <v>776785</v>
      </c>
      <c r="G28" s="95"/>
      <c r="H28" s="92">
        <f>H29+H30</f>
        <v>776785</v>
      </c>
      <c r="I28" s="95"/>
      <c r="J28" s="92">
        <f>J29+J30</f>
        <v>776785</v>
      </c>
      <c r="K28" s="95"/>
      <c r="L28" s="92">
        <f>L29+L30</f>
        <v>776785</v>
      </c>
    </row>
    <row r="29" spans="1:12" ht="19.5" customHeight="1">
      <c r="A29" s="13" t="s">
        <v>227</v>
      </c>
      <c r="B29" s="59" t="s">
        <v>134</v>
      </c>
      <c r="C29" s="59" t="s">
        <v>112</v>
      </c>
      <c r="D29" s="59" t="s">
        <v>7</v>
      </c>
      <c r="E29" s="59" t="s">
        <v>235</v>
      </c>
      <c r="F29" s="76">
        <v>771785</v>
      </c>
      <c r="G29" s="95"/>
      <c r="H29" s="92">
        <f>F29+G29</f>
        <v>771785</v>
      </c>
      <c r="I29" s="95"/>
      <c r="J29" s="92">
        <f>H29+I29</f>
        <v>771785</v>
      </c>
      <c r="K29" s="95"/>
      <c r="L29" s="92">
        <f>J29+K29</f>
        <v>771785</v>
      </c>
    </row>
    <row r="30" spans="1:12" ht="19.5" customHeight="1">
      <c r="A30" s="13" t="s">
        <v>228</v>
      </c>
      <c r="B30" s="59" t="s">
        <v>134</v>
      </c>
      <c r="C30" s="59" t="s">
        <v>112</v>
      </c>
      <c r="D30" s="59" t="s">
        <v>7</v>
      </c>
      <c r="E30" s="59" t="s">
        <v>237</v>
      </c>
      <c r="F30" s="76">
        <v>5000</v>
      </c>
      <c r="G30" s="95"/>
      <c r="H30" s="92">
        <f>F30+G30</f>
        <v>5000</v>
      </c>
      <c r="I30" s="95"/>
      <c r="J30" s="92">
        <f>H30+I30</f>
        <v>5000</v>
      </c>
      <c r="K30" s="95"/>
      <c r="L30" s="92">
        <f>J30+K30</f>
        <v>5000</v>
      </c>
    </row>
    <row r="31" spans="1:12" ht="33" customHeight="1">
      <c r="A31" s="11" t="s">
        <v>440</v>
      </c>
      <c r="B31" s="59" t="s">
        <v>134</v>
      </c>
      <c r="C31" s="59" t="s">
        <v>112</v>
      </c>
      <c r="D31" s="59" t="s">
        <v>441</v>
      </c>
      <c r="E31" s="59"/>
      <c r="F31" s="77">
        <f>F32+F33</f>
        <v>956495</v>
      </c>
      <c r="G31" s="95"/>
      <c r="H31" s="93">
        <f>H32+H33</f>
        <v>956495</v>
      </c>
      <c r="I31" s="95"/>
      <c r="J31" s="93">
        <f>J32+J33</f>
        <v>956495</v>
      </c>
      <c r="K31" s="95"/>
      <c r="L31" s="93">
        <f>L32+L33</f>
        <v>956495</v>
      </c>
    </row>
    <row r="32" spans="1:12" ht="15.75">
      <c r="A32" s="11" t="s">
        <v>227</v>
      </c>
      <c r="B32" s="59" t="s">
        <v>134</v>
      </c>
      <c r="C32" s="59" t="s">
        <v>112</v>
      </c>
      <c r="D32" s="59" t="s">
        <v>441</v>
      </c>
      <c r="E32" s="59" t="s">
        <v>235</v>
      </c>
      <c r="F32" s="76">
        <v>946495</v>
      </c>
      <c r="G32" s="95"/>
      <c r="H32" s="92">
        <f>F32+G32</f>
        <v>946495</v>
      </c>
      <c r="I32" s="95"/>
      <c r="J32" s="92">
        <f>H32+I32</f>
        <v>946495</v>
      </c>
      <c r="K32" s="95"/>
      <c r="L32" s="92">
        <f>J32+K32</f>
        <v>946495</v>
      </c>
    </row>
    <row r="33" spans="1:12" ht="32.25" customHeight="1">
      <c r="A33" s="11" t="s">
        <v>228</v>
      </c>
      <c r="B33" s="59" t="s">
        <v>134</v>
      </c>
      <c r="C33" s="59" t="s">
        <v>112</v>
      </c>
      <c r="D33" s="59" t="s">
        <v>441</v>
      </c>
      <c r="E33" s="59" t="s">
        <v>237</v>
      </c>
      <c r="F33" s="76">
        <v>10000</v>
      </c>
      <c r="G33" s="95"/>
      <c r="H33" s="92">
        <f>F33+G33</f>
        <v>10000</v>
      </c>
      <c r="I33" s="95"/>
      <c r="J33" s="92">
        <f>H33+I33</f>
        <v>10000</v>
      </c>
      <c r="K33" s="95"/>
      <c r="L33" s="92">
        <f>J33+K33</f>
        <v>10000</v>
      </c>
    </row>
    <row r="34" spans="1:12" ht="46.5" customHeight="1">
      <c r="A34" s="15" t="s">
        <v>442</v>
      </c>
      <c r="B34" s="59">
        <v>901</v>
      </c>
      <c r="C34" s="59" t="s">
        <v>112</v>
      </c>
      <c r="D34" s="59" t="s">
        <v>443</v>
      </c>
      <c r="E34" s="59"/>
      <c r="F34" s="77">
        <f>F35+F38+F37+F36</f>
        <v>15838800</v>
      </c>
      <c r="G34" s="95"/>
      <c r="H34" s="93">
        <f>H35+H38+H37+H36</f>
        <v>15838800</v>
      </c>
      <c r="I34" s="95"/>
      <c r="J34" s="93">
        <f>J35+J38+J37+J36</f>
        <v>15903200</v>
      </c>
      <c r="K34" s="95"/>
      <c r="L34" s="93">
        <f>L35+L38+L37+L36</f>
        <v>15903200</v>
      </c>
    </row>
    <row r="35" spans="1:12" ht="18.75" customHeight="1">
      <c r="A35" s="11" t="s">
        <v>227</v>
      </c>
      <c r="B35" s="59" t="s">
        <v>134</v>
      </c>
      <c r="C35" s="59" t="s">
        <v>112</v>
      </c>
      <c r="D35" s="59" t="s">
        <v>443</v>
      </c>
      <c r="E35" s="59" t="s">
        <v>235</v>
      </c>
      <c r="F35" s="76">
        <v>15271468</v>
      </c>
      <c r="G35" s="95"/>
      <c r="H35" s="92">
        <f>F35+G35</f>
        <v>15271468</v>
      </c>
      <c r="I35" s="95"/>
      <c r="J35" s="92">
        <f>H35+I35</f>
        <v>15271468</v>
      </c>
      <c r="K35" s="95">
        <v>-19239.41</v>
      </c>
      <c r="L35" s="92">
        <f>J35+K35</f>
        <v>15252228.59</v>
      </c>
    </row>
    <row r="36" spans="1:12" ht="34.5" customHeight="1">
      <c r="A36" s="11" t="s">
        <v>228</v>
      </c>
      <c r="B36" s="59" t="s">
        <v>134</v>
      </c>
      <c r="C36" s="59" t="s">
        <v>112</v>
      </c>
      <c r="D36" s="59" t="s">
        <v>443</v>
      </c>
      <c r="E36" s="59" t="s">
        <v>237</v>
      </c>
      <c r="F36" s="76">
        <v>1110</v>
      </c>
      <c r="G36" s="95"/>
      <c r="H36" s="92">
        <f>F36+G36</f>
        <v>1110</v>
      </c>
      <c r="I36" s="95"/>
      <c r="J36" s="92">
        <f>H36+I36</f>
        <v>1110</v>
      </c>
      <c r="K36" s="95">
        <v>780</v>
      </c>
      <c r="L36" s="92">
        <f>J36+K36</f>
        <v>1890</v>
      </c>
    </row>
    <row r="37" spans="1:12" ht="48.75" customHeight="1">
      <c r="A37" s="13" t="s">
        <v>229</v>
      </c>
      <c r="B37" s="59" t="s">
        <v>134</v>
      </c>
      <c r="C37" s="59" t="s">
        <v>112</v>
      </c>
      <c r="D37" s="59" t="s">
        <v>443</v>
      </c>
      <c r="E37" s="59" t="s">
        <v>224</v>
      </c>
      <c r="F37" s="76">
        <v>276813</v>
      </c>
      <c r="G37" s="95"/>
      <c r="H37" s="92">
        <f>F37+G37</f>
        <v>276813</v>
      </c>
      <c r="I37" s="95"/>
      <c r="J37" s="92">
        <f>H37+I37</f>
        <v>276813</v>
      </c>
      <c r="K37" s="95"/>
      <c r="L37" s="92">
        <f>J37+K37</f>
        <v>276813</v>
      </c>
    </row>
    <row r="38" spans="1:12" ht="28.5" customHeight="1">
      <c r="A38" s="13" t="s">
        <v>247</v>
      </c>
      <c r="B38" s="59" t="s">
        <v>134</v>
      </c>
      <c r="C38" s="59" t="s">
        <v>112</v>
      </c>
      <c r="D38" s="59" t="s">
        <v>443</v>
      </c>
      <c r="E38" s="59" t="s">
        <v>225</v>
      </c>
      <c r="F38" s="76">
        <v>289409</v>
      </c>
      <c r="G38" s="95"/>
      <c r="H38" s="92">
        <f>F38+G38</f>
        <v>289409</v>
      </c>
      <c r="I38" s="95">
        <v>64400</v>
      </c>
      <c r="J38" s="92">
        <f>H38+I38</f>
        <v>353809</v>
      </c>
      <c r="K38" s="95">
        <f>19239.41-780</f>
        <v>18459.41</v>
      </c>
      <c r="L38" s="92">
        <f>J38+K38</f>
        <v>372268.41</v>
      </c>
    </row>
    <row r="39" spans="1:12" ht="17.25" customHeight="1" outlineLevel="1">
      <c r="A39" s="13" t="s">
        <v>444</v>
      </c>
      <c r="B39" s="59" t="s">
        <v>134</v>
      </c>
      <c r="C39" s="59" t="s">
        <v>112</v>
      </c>
      <c r="D39" s="59" t="s">
        <v>446</v>
      </c>
      <c r="E39" s="59"/>
      <c r="F39" s="76">
        <f>F40</f>
        <v>12500</v>
      </c>
      <c r="G39" s="95"/>
      <c r="H39" s="92">
        <f>H40</f>
        <v>12500</v>
      </c>
      <c r="I39" s="95"/>
      <c r="J39" s="92">
        <f>J40</f>
        <v>12500</v>
      </c>
      <c r="K39" s="95"/>
      <c r="L39" s="92">
        <f>L40</f>
        <v>12500</v>
      </c>
    </row>
    <row r="40" spans="1:12" ht="20.25" customHeight="1" outlineLevel="1">
      <c r="A40" s="17" t="s">
        <v>445</v>
      </c>
      <c r="B40" s="59" t="s">
        <v>134</v>
      </c>
      <c r="C40" s="59" t="s">
        <v>112</v>
      </c>
      <c r="D40" s="59" t="s">
        <v>536</v>
      </c>
      <c r="E40" s="59"/>
      <c r="F40" s="76">
        <f>F41</f>
        <v>12500</v>
      </c>
      <c r="G40" s="95"/>
      <c r="H40" s="92">
        <f>H41</f>
        <v>12500</v>
      </c>
      <c r="I40" s="95"/>
      <c r="J40" s="92">
        <f>J41</f>
        <v>12500</v>
      </c>
      <c r="K40" s="95"/>
      <c r="L40" s="92">
        <f>L41</f>
        <v>12500</v>
      </c>
    </row>
    <row r="41" spans="1:12" ht="19.5" customHeight="1" outlineLevel="1">
      <c r="A41" s="13" t="s">
        <v>247</v>
      </c>
      <c r="B41" s="59" t="s">
        <v>134</v>
      </c>
      <c r="C41" s="59" t="s">
        <v>112</v>
      </c>
      <c r="D41" s="59" t="s">
        <v>536</v>
      </c>
      <c r="E41" s="59" t="s">
        <v>225</v>
      </c>
      <c r="F41" s="76">
        <v>12500</v>
      </c>
      <c r="G41" s="95"/>
      <c r="H41" s="92">
        <f>F41+G41</f>
        <v>12500</v>
      </c>
      <c r="I41" s="95"/>
      <c r="J41" s="92">
        <f>H41+I41</f>
        <v>12500</v>
      </c>
      <c r="K41" s="95"/>
      <c r="L41" s="92">
        <f>J41+K41</f>
        <v>12500</v>
      </c>
    </row>
    <row r="42" spans="1:12" ht="19.5" customHeight="1" outlineLevel="1">
      <c r="A42" s="18" t="s">
        <v>447</v>
      </c>
      <c r="B42" s="59" t="s">
        <v>134</v>
      </c>
      <c r="C42" s="59" t="s">
        <v>154</v>
      </c>
      <c r="D42" s="59" t="s">
        <v>448</v>
      </c>
      <c r="E42" s="60"/>
      <c r="F42" s="77">
        <f>F43</f>
        <v>200000</v>
      </c>
      <c r="G42" s="95"/>
      <c r="H42" s="93">
        <f>H43</f>
        <v>200000</v>
      </c>
      <c r="I42" s="95"/>
      <c r="J42" s="93">
        <f>J43</f>
        <v>100000</v>
      </c>
      <c r="K42" s="95"/>
      <c r="L42" s="93">
        <f>L43</f>
        <v>100000</v>
      </c>
    </row>
    <row r="43" spans="1:12" ht="19.5" customHeight="1" outlineLevel="1">
      <c r="A43" s="19" t="s">
        <v>221</v>
      </c>
      <c r="B43" s="61" t="s">
        <v>134</v>
      </c>
      <c r="C43" s="61" t="s">
        <v>154</v>
      </c>
      <c r="D43" s="59" t="s">
        <v>449</v>
      </c>
      <c r="E43" s="61"/>
      <c r="F43" s="77">
        <f>F44</f>
        <v>200000</v>
      </c>
      <c r="G43" s="95"/>
      <c r="H43" s="93">
        <f>H44</f>
        <v>200000</v>
      </c>
      <c r="I43" s="95"/>
      <c r="J43" s="93">
        <f>J44</f>
        <v>100000</v>
      </c>
      <c r="K43" s="95"/>
      <c r="L43" s="93">
        <f>L44</f>
        <v>100000</v>
      </c>
    </row>
    <row r="44" spans="1:12" ht="22.5" customHeight="1" outlineLevel="1">
      <c r="A44" s="18" t="s">
        <v>476</v>
      </c>
      <c r="B44" s="61" t="s">
        <v>134</v>
      </c>
      <c r="C44" s="61" t="s">
        <v>154</v>
      </c>
      <c r="D44" s="59" t="s">
        <v>449</v>
      </c>
      <c r="E44" s="61" t="s">
        <v>238</v>
      </c>
      <c r="F44" s="76">
        <v>200000</v>
      </c>
      <c r="G44" s="95"/>
      <c r="H44" s="92">
        <f>F44+G44</f>
        <v>200000</v>
      </c>
      <c r="I44" s="95">
        <v>-100000</v>
      </c>
      <c r="J44" s="92">
        <f>H44+I44</f>
        <v>100000</v>
      </c>
      <c r="K44" s="95"/>
      <c r="L44" s="92">
        <f>J44+K44</f>
        <v>100000</v>
      </c>
    </row>
    <row r="45" spans="1:12" ht="21" customHeight="1">
      <c r="A45" s="11" t="s">
        <v>166</v>
      </c>
      <c r="B45" s="59">
        <v>901</v>
      </c>
      <c r="C45" s="59" t="s">
        <v>193</v>
      </c>
      <c r="D45" s="59"/>
      <c r="E45" s="59"/>
      <c r="F45" s="76">
        <f>F46+F49+F73+F80</f>
        <v>29005200</v>
      </c>
      <c r="G45" s="96"/>
      <c r="H45" s="92">
        <f>H46+H49+H73+H80</f>
        <v>29005200</v>
      </c>
      <c r="I45" s="95"/>
      <c r="J45" s="92">
        <f>J46+J49+J73+J80</f>
        <v>28596782.52</v>
      </c>
      <c r="K45" s="95"/>
      <c r="L45" s="92">
        <f>L46+L49+L73+L80</f>
        <v>28597452.52</v>
      </c>
    </row>
    <row r="46" spans="1:12" ht="132" customHeight="1">
      <c r="A46" s="32" t="s">
        <v>450</v>
      </c>
      <c r="B46" s="59">
        <v>901</v>
      </c>
      <c r="C46" s="59" t="s">
        <v>193</v>
      </c>
      <c r="D46" s="59" t="s">
        <v>346</v>
      </c>
      <c r="E46" s="59"/>
      <c r="F46" s="76">
        <f>F47</f>
        <v>50000</v>
      </c>
      <c r="G46" s="95"/>
      <c r="H46" s="92">
        <f>H47</f>
        <v>50000</v>
      </c>
      <c r="I46" s="95"/>
      <c r="J46" s="92">
        <f>J47</f>
        <v>50000</v>
      </c>
      <c r="K46" s="95"/>
      <c r="L46" s="92">
        <f>L47</f>
        <v>50000</v>
      </c>
    </row>
    <row r="47" spans="1:12" ht="37.5" customHeight="1">
      <c r="A47" s="13" t="s">
        <v>451</v>
      </c>
      <c r="B47" s="59">
        <v>901</v>
      </c>
      <c r="C47" s="59" t="s">
        <v>193</v>
      </c>
      <c r="D47" s="59" t="s">
        <v>452</v>
      </c>
      <c r="E47" s="59"/>
      <c r="F47" s="76">
        <f>F48</f>
        <v>50000</v>
      </c>
      <c r="G47" s="95"/>
      <c r="H47" s="92">
        <f>H48</f>
        <v>50000</v>
      </c>
      <c r="I47" s="95"/>
      <c r="J47" s="92">
        <f>J48</f>
        <v>50000</v>
      </c>
      <c r="K47" s="95"/>
      <c r="L47" s="92">
        <f>L48</f>
        <v>50000</v>
      </c>
    </row>
    <row r="48" spans="1:12" ht="34.5" customHeight="1">
      <c r="A48" s="13" t="s">
        <v>247</v>
      </c>
      <c r="B48" s="59">
        <v>901</v>
      </c>
      <c r="C48" s="59" t="s">
        <v>193</v>
      </c>
      <c r="D48" s="59" t="s">
        <v>453</v>
      </c>
      <c r="E48" s="59" t="s">
        <v>225</v>
      </c>
      <c r="F48" s="76">
        <v>50000</v>
      </c>
      <c r="G48" s="95"/>
      <c r="H48" s="92">
        <f>F48+G48</f>
        <v>50000</v>
      </c>
      <c r="I48" s="95"/>
      <c r="J48" s="92">
        <f>H48+I48</f>
        <v>50000</v>
      </c>
      <c r="K48" s="95"/>
      <c r="L48" s="92">
        <f>J48+K48</f>
        <v>50000</v>
      </c>
    </row>
    <row r="49" spans="1:12" ht="83.25" customHeight="1">
      <c r="A49" s="13" t="s">
        <v>435</v>
      </c>
      <c r="B49" s="59">
        <v>901</v>
      </c>
      <c r="C49" s="59" t="s">
        <v>193</v>
      </c>
      <c r="D49" s="59" t="s">
        <v>436</v>
      </c>
      <c r="E49" s="59"/>
      <c r="F49" s="76">
        <f>F50+F63+F66</f>
        <v>25953000</v>
      </c>
      <c r="G49" s="95"/>
      <c r="H49" s="92">
        <f>H50+H63+H66</f>
        <v>25953000</v>
      </c>
      <c r="I49" s="95"/>
      <c r="J49" s="92">
        <f>J50+J63+J66</f>
        <v>25544582.52</v>
      </c>
      <c r="K49" s="95"/>
      <c r="L49" s="92">
        <f>L50+L63+L66</f>
        <v>25545252.52</v>
      </c>
    </row>
    <row r="50" spans="1:12" ht="67.5" customHeight="1">
      <c r="A50" s="13" t="s">
        <v>454</v>
      </c>
      <c r="B50" s="59">
        <v>901</v>
      </c>
      <c r="C50" s="59" t="s">
        <v>193</v>
      </c>
      <c r="D50" s="59" t="s">
        <v>455</v>
      </c>
      <c r="E50" s="59"/>
      <c r="F50" s="76">
        <f>F51+F53+F55+F57+F59</f>
        <v>1273200</v>
      </c>
      <c r="G50" s="95"/>
      <c r="H50" s="92">
        <f>H51+H53+H55+H57+H59</f>
        <v>1273200</v>
      </c>
      <c r="I50" s="95"/>
      <c r="J50" s="92">
        <f>J51+J53+J55+J57+J59</f>
        <v>1273200</v>
      </c>
      <c r="K50" s="95"/>
      <c r="L50" s="92">
        <f>L51+L53+L55+L57+L59</f>
        <v>1273200</v>
      </c>
    </row>
    <row r="51" spans="1:12" ht="49.5" customHeight="1">
      <c r="A51" s="40" t="s">
        <v>254</v>
      </c>
      <c r="B51" s="59">
        <v>901</v>
      </c>
      <c r="C51" s="59" t="s">
        <v>193</v>
      </c>
      <c r="D51" s="59" t="s">
        <v>456</v>
      </c>
      <c r="E51" s="59"/>
      <c r="F51" s="76">
        <f>F52</f>
        <v>181200</v>
      </c>
      <c r="G51" s="95"/>
      <c r="H51" s="92">
        <f>H52</f>
        <v>181200</v>
      </c>
      <c r="I51" s="95"/>
      <c r="J51" s="92">
        <f>J52</f>
        <v>181200</v>
      </c>
      <c r="K51" s="95"/>
      <c r="L51" s="92">
        <f>L52</f>
        <v>181200</v>
      </c>
    </row>
    <row r="52" spans="1:12" ht="33" customHeight="1">
      <c r="A52" s="13" t="s">
        <v>247</v>
      </c>
      <c r="B52" s="59">
        <v>901</v>
      </c>
      <c r="C52" s="59" t="s">
        <v>193</v>
      </c>
      <c r="D52" s="59" t="s">
        <v>456</v>
      </c>
      <c r="E52" s="59" t="s">
        <v>225</v>
      </c>
      <c r="F52" s="76">
        <v>181200</v>
      </c>
      <c r="G52" s="95"/>
      <c r="H52" s="92">
        <f>F52+G52</f>
        <v>181200</v>
      </c>
      <c r="I52" s="95"/>
      <c r="J52" s="92">
        <f>H52+I52</f>
        <v>181200</v>
      </c>
      <c r="K52" s="95"/>
      <c r="L52" s="92">
        <f>J52+K52</f>
        <v>181200</v>
      </c>
    </row>
    <row r="53" spans="1:12" ht="34.5" customHeight="1">
      <c r="A53" s="17" t="s">
        <v>457</v>
      </c>
      <c r="B53" s="59">
        <v>901</v>
      </c>
      <c r="C53" s="59" t="s">
        <v>193</v>
      </c>
      <c r="D53" s="59" t="s">
        <v>459</v>
      </c>
      <c r="E53" s="59"/>
      <c r="F53" s="76">
        <f>F54</f>
        <v>60000</v>
      </c>
      <c r="G53" s="95"/>
      <c r="H53" s="92">
        <f>H54</f>
        <v>60000</v>
      </c>
      <c r="I53" s="95"/>
      <c r="J53" s="92">
        <f>J54</f>
        <v>60000</v>
      </c>
      <c r="K53" s="95"/>
      <c r="L53" s="92">
        <f>L54</f>
        <v>60000</v>
      </c>
    </row>
    <row r="54" spans="1:12" ht="34.5" customHeight="1">
      <c r="A54" s="13" t="s">
        <v>30</v>
      </c>
      <c r="B54" s="59">
        <v>901</v>
      </c>
      <c r="C54" s="59" t="s">
        <v>193</v>
      </c>
      <c r="D54" s="59" t="s">
        <v>459</v>
      </c>
      <c r="E54" s="59" t="s">
        <v>226</v>
      </c>
      <c r="F54" s="76">
        <v>60000</v>
      </c>
      <c r="G54" s="95"/>
      <c r="H54" s="92">
        <f>F54+G54</f>
        <v>60000</v>
      </c>
      <c r="I54" s="95"/>
      <c r="J54" s="92">
        <f>H54+I54</f>
        <v>60000</v>
      </c>
      <c r="K54" s="95"/>
      <c r="L54" s="92">
        <f>J54+K54</f>
        <v>60000</v>
      </c>
    </row>
    <row r="55" spans="1:12" ht="93.75" customHeight="1">
      <c r="A55" s="21" t="s">
        <v>458</v>
      </c>
      <c r="B55" s="59">
        <v>901</v>
      </c>
      <c r="C55" s="59" t="s">
        <v>193</v>
      </c>
      <c r="D55" s="59" t="s">
        <v>460</v>
      </c>
      <c r="E55" s="59"/>
      <c r="F55" s="76">
        <f>F56</f>
        <v>940000</v>
      </c>
      <c r="G55" s="95"/>
      <c r="H55" s="92">
        <f>H56</f>
        <v>940000</v>
      </c>
      <c r="I55" s="95"/>
      <c r="J55" s="92">
        <f>J56</f>
        <v>940000</v>
      </c>
      <c r="K55" s="95"/>
      <c r="L55" s="92">
        <f>L56</f>
        <v>940000</v>
      </c>
    </row>
    <row r="56" spans="1:12" ht="36.75" customHeight="1">
      <c r="A56" s="13" t="s">
        <v>247</v>
      </c>
      <c r="B56" s="59">
        <v>901</v>
      </c>
      <c r="C56" s="59" t="s">
        <v>193</v>
      </c>
      <c r="D56" s="59" t="s">
        <v>460</v>
      </c>
      <c r="E56" s="59" t="s">
        <v>225</v>
      </c>
      <c r="F56" s="76">
        <v>940000</v>
      </c>
      <c r="G56" s="95"/>
      <c r="H56" s="92">
        <f>F56+G56</f>
        <v>940000</v>
      </c>
      <c r="I56" s="95"/>
      <c r="J56" s="92">
        <f>H56+I56</f>
        <v>940000</v>
      </c>
      <c r="K56" s="95"/>
      <c r="L56" s="92">
        <f>J56+K56</f>
        <v>940000</v>
      </c>
    </row>
    <row r="57" spans="1:12" ht="117" customHeight="1">
      <c r="A57" s="13" t="s">
        <v>214</v>
      </c>
      <c r="B57" s="59">
        <v>901</v>
      </c>
      <c r="C57" s="59" t="s">
        <v>193</v>
      </c>
      <c r="D57" s="59" t="s">
        <v>462</v>
      </c>
      <c r="E57" s="59"/>
      <c r="F57" s="77">
        <f>F58</f>
        <v>100</v>
      </c>
      <c r="G57" s="95"/>
      <c r="H57" s="93">
        <f>H58</f>
        <v>100</v>
      </c>
      <c r="I57" s="95"/>
      <c r="J57" s="93">
        <f>J58</f>
        <v>100</v>
      </c>
      <c r="K57" s="95"/>
      <c r="L57" s="93">
        <f>L58</f>
        <v>100</v>
      </c>
    </row>
    <row r="58" spans="1:12" ht="40.5" customHeight="1">
      <c r="A58" s="13" t="s">
        <v>247</v>
      </c>
      <c r="B58" s="59">
        <v>901</v>
      </c>
      <c r="C58" s="59" t="s">
        <v>193</v>
      </c>
      <c r="D58" s="59" t="s">
        <v>462</v>
      </c>
      <c r="E58" s="59" t="s">
        <v>225</v>
      </c>
      <c r="F58" s="76">
        <v>100</v>
      </c>
      <c r="G58" s="95"/>
      <c r="H58" s="92">
        <f>F58+G58</f>
        <v>100</v>
      </c>
      <c r="I58" s="95"/>
      <c r="J58" s="92">
        <f>H58+I58</f>
        <v>100</v>
      </c>
      <c r="K58" s="95"/>
      <c r="L58" s="92">
        <f>J58+K58</f>
        <v>100</v>
      </c>
    </row>
    <row r="59" spans="1:12" ht="52.5" customHeight="1">
      <c r="A59" s="13" t="s">
        <v>461</v>
      </c>
      <c r="B59" s="59">
        <v>901</v>
      </c>
      <c r="C59" s="59" t="s">
        <v>193</v>
      </c>
      <c r="D59" s="59" t="s">
        <v>8</v>
      </c>
      <c r="E59" s="59"/>
      <c r="F59" s="77">
        <f>F60+F62</f>
        <v>91900</v>
      </c>
      <c r="G59" s="95"/>
      <c r="H59" s="93">
        <f>H60+H62</f>
        <v>91900</v>
      </c>
      <c r="I59" s="95"/>
      <c r="J59" s="93">
        <f>J60+J62+J61</f>
        <v>91900</v>
      </c>
      <c r="K59" s="95"/>
      <c r="L59" s="93">
        <f>L60+L62+L61</f>
        <v>91900</v>
      </c>
    </row>
    <row r="60" spans="1:12" ht="21" customHeight="1">
      <c r="A60" s="13" t="s">
        <v>227</v>
      </c>
      <c r="B60" s="59">
        <v>901</v>
      </c>
      <c r="C60" s="59" t="s">
        <v>193</v>
      </c>
      <c r="D60" s="59" t="s">
        <v>8</v>
      </c>
      <c r="E60" s="59" t="s">
        <v>222</v>
      </c>
      <c r="F60" s="76">
        <v>85353</v>
      </c>
      <c r="G60" s="95"/>
      <c r="H60" s="92">
        <f>F60+G60</f>
        <v>85353</v>
      </c>
      <c r="I60" s="95">
        <v>-85353</v>
      </c>
      <c r="J60" s="92">
        <f>H60+I60</f>
        <v>0</v>
      </c>
      <c r="K60" s="95"/>
      <c r="L60" s="92">
        <f>J60+K60</f>
        <v>0</v>
      </c>
    </row>
    <row r="61" spans="1:12" ht="21" customHeight="1">
      <c r="A61" s="11" t="s">
        <v>227</v>
      </c>
      <c r="B61" s="59">
        <v>901</v>
      </c>
      <c r="C61" s="59" t="s">
        <v>193</v>
      </c>
      <c r="D61" s="59" t="s">
        <v>8</v>
      </c>
      <c r="E61" s="59" t="s">
        <v>235</v>
      </c>
      <c r="F61" s="76"/>
      <c r="G61" s="95"/>
      <c r="H61" s="92"/>
      <c r="I61" s="95">
        <v>85353</v>
      </c>
      <c r="J61" s="92">
        <f>H61+I61</f>
        <v>85353</v>
      </c>
      <c r="K61" s="95"/>
      <c r="L61" s="92">
        <f>J61+K61</f>
        <v>85353</v>
      </c>
    </row>
    <row r="62" spans="1:12" ht="33" customHeight="1">
      <c r="A62" s="13" t="s">
        <v>247</v>
      </c>
      <c r="B62" s="59">
        <v>901</v>
      </c>
      <c r="C62" s="59" t="s">
        <v>193</v>
      </c>
      <c r="D62" s="59" t="s">
        <v>8</v>
      </c>
      <c r="E62" s="59" t="s">
        <v>225</v>
      </c>
      <c r="F62" s="76">
        <v>6547</v>
      </c>
      <c r="G62" s="95"/>
      <c r="H62" s="92">
        <f>F62+G62</f>
        <v>6547</v>
      </c>
      <c r="I62" s="95"/>
      <c r="J62" s="92">
        <f>H62+I62</f>
        <v>6547</v>
      </c>
      <c r="K62" s="95"/>
      <c r="L62" s="92">
        <f>J62+K62</f>
        <v>6547</v>
      </c>
    </row>
    <row r="63" spans="1:12" ht="96" customHeight="1">
      <c r="A63" s="13" t="s">
        <v>463</v>
      </c>
      <c r="B63" s="59">
        <v>901</v>
      </c>
      <c r="C63" s="59" t="s">
        <v>193</v>
      </c>
      <c r="D63" s="59" t="s">
        <v>465</v>
      </c>
      <c r="E63" s="59"/>
      <c r="F63" s="77">
        <f>F64</f>
        <v>219000</v>
      </c>
      <c r="G63" s="95"/>
      <c r="H63" s="93">
        <f>H64</f>
        <v>219000</v>
      </c>
      <c r="I63" s="95"/>
      <c r="J63" s="93">
        <f>J64</f>
        <v>219000</v>
      </c>
      <c r="K63" s="95"/>
      <c r="L63" s="93">
        <f>L64</f>
        <v>219000</v>
      </c>
    </row>
    <row r="64" spans="1:12" ht="98.25" customHeight="1">
      <c r="A64" s="22" t="s">
        <v>464</v>
      </c>
      <c r="B64" s="59">
        <v>901</v>
      </c>
      <c r="C64" s="59" t="s">
        <v>193</v>
      </c>
      <c r="D64" s="59" t="s">
        <v>466</v>
      </c>
      <c r="E64" s="59"/>
      <c r="F64" s="77">
        <f>F65</f>
        <v>219000</v>
      </c>
      <c r="G64" s="95"/>
      <c r="H64" s="93">
        <f>H65</f>
        <v>219000</v>
      </c>
      <c r="I64" s="95"/>
      <c r="J64" s="93">
        <f>J65</f>
        <v>219000</v>
      </c>
      <c r="K64" s="95"/>
      <c r="L64" s="93">
        <f>L65</f>
        <v>219000</v>
      </c>
    </row>
    <row r="65" spans="1:12" ht="30.75" customHeight="1">
      <c r="A65" s="13" t="s">
        <v>247</v>
      </c>
      <c r="B65" s="59">
        <v>901</v>
      </c>
      <c r="C65" s="59" t="s">
        <v>193</v>
      </c>
      <c r="D65" s="61" t="s">
        <v>466</v>
      </c>
      <c r="E65" s="61" t="s">
        <v>225</v>
      </c>
      <c r="F65" s="76">
        <v>219000</v>
      </c>
      <c r="G65" s="95"/>
      <c r="H65" s="92">
        <f>F65+G65</f>
        <v>219000</v>
      </c>
      <c r="I65" s="95"/>
      <c r="J65" s="92">
        <f>H65+I65</f>
        <v>219000</v>
      </c>
      <c r="K65" s="95"/>
      <c r="L65" s="92">
        <f>J65+K65</f>
        <v>219000</v>
      </c>
    </row>
    <row r="66" spans="1:12" ht="84.75" customHeight="1">
      <c r="A66" s="13" t="s">
        <v>467</v>
      </c>
      <c r="B66" s="59">
        <v>901</v>
      </c>
      <c r="C66" s="59" t="s">
        <v>193</v>
      </c>
      <c r="D66" s="59" t="s">
        <v>469</v>
      </c>
      <c r="E66" s="59"/>
      <c r="F66" s="77">
        <f>F67</f>
        <v>24460800</v>
      </c>
      <c r="G66" s="95"/>
      <c r="H66" s="93">
        <f>H67</f>
        <v>24460800</v>
      </c>
      <c r="I66" s="95"/>
      <c r="J66" s="93">
        <f>J67</f>
        <v>24052382.52</v>
      </c>
      <c r="K66" s="95"/>
      <c r="L66" s="93">
        <f>L67</f>
        <v>24053052.52</v>
      </c>
    </row>
    <row r="67" spans="1:12" ht="36.75" customHeight="1">
      <c r="A67" s="13" t="s">
        <v>468</v>
      </c>
      <c r="B67" s="59">
        <v>901</v>
      </c>
      <c r="C67" s="59" t="s">
        <v>193</v>
      </c>
      <c r="D67" s="59" t="s">
        <v>470</v>
      </c>
      <c r="E67" s="59"/>
      <c r="F67" s="77">
        <f>F69+F70+F71+F68</f>
        <v>24460800</v>
      </c>
      <c r="G67" s="95"/>
      <c r="H67" s="93">
        <f>H69+H70+H71+H68+H72</f>
        <v>24460800</v>
      </c>
      <c r="I67" s="95"/>
      <c r="J67" s="93">
        <f>J69+J70+J71+J68+J72</f>
        <v>24052382.52</v>
      </c>
      <c r="K67" s="95"/>
      <c r="L67" s="93">
        <f>L69+L70+L71+L68+L72</f>
        <v>24053052.52</v>
      </c>
    </row>
    <row r="68" spans="1:12" ht="26.25" customHeight="1">
      <c r="A68" s="13" t="s">
        <v>227</v>
      </c>
      <c r="B68" s="59">
        <v>901</v>
      </c>
      <c r="C68" s="59" t="s">
        <v>193</v>
      </c>
      <c r="D68" s="59" t="s">
        <v>471</v>
      </c>
      <c r="E68" s="59" t="s">
        <v>222</v>
      </c>
      <c r="F68" s="76">
        <v>15612776</v>
      </c>
      <c r="G68" s="95"/>
      <c r="H68" s="92">
        <f>F68+G68</f>
        <v>15612776</v>
      </c>
      <c r="I68" s="95"/>
      <c r="J68" s="92">
        <f>H68+I68</f>
        <v>15612776</v>
      </c>
      <c r="K68" s="95"/>
      <c r="L68" s="92">
        <f>J68+K68</f>
        <v>15612776</v>
      </c>
    </row>
    <row r="69" spans="1:12" ht="36.75" customHeight="1">
      <c r="A69" s="13" t="s">
        <v>228</v>
      </c>
      <c r="B69" s="59">
        <v>901</v>
      </c>
      <c r="C69" s="59" t="s">
        <v>193</v>
      </c>
      <c r="D69" s="59" t="s">
        <v>471</v>
      </c>
      <c r="E69" s="59" t="s">
        <v>223</v>
      </c>
      <c r="F69" s="76">
        <v>38760</v>
      </c>
      <c r="G69" s="95"/>
      <c r="H69" s="92">
        <f>F69+G69</f>
        <v>38760</v>
      </c>
      <c r="I69" s="95"/>
      <c r="J69" s="92">
        <f>H69+I69</f>
        <v>38760</v>
      </c>
      <c r="K69" s="95"/>
      <c r="L69" s="92">
        <f>J69+K69</f>
        <v>38760</v>
      </c>
    </row>
    <row r="70" spans="1:12" ht="52.5" customHeight="1">
      <c r="A70" s="13" t="s">
        <v>229</v>
      </c>
      <c r="B70" s="59">
        <v>901</v>
      </c>
      <c r="C70" s="59" t="s">
        <v>193</v>
      </c>
      <c r="D70" s="59" t="s">
        <v>471</v>
      </c>
      <c r="E70" s="59" t="s">
        <v>224</v>
      </c>
      <c r="F70" s="76">
        <v>1046859</v>
      </c>
      <c r="G70" s="95"/>
      <c r="H70" s="92">
        <f>F70+G70</f>
        <v>1046859</v>
      </c>
      <c r="I70" s="95">
        <v>30000</v>
      </c>
      <c r="J70" s="92">
        <f>H70+I70</f>
        <v>1076859</v>
      </c>
      <c r="K70" s="95">
        <v>670</v>
      </c>
      <c r="L70" s="92">
        <f>J70+K70</f>
        <v>1077529</v>
      </c>
    </row>
    <row r="71" spans="1:12" ht="33" customHeight="1">
      <c r="A71" s="13" t="s">
        <v>247</v>
      </c>
      <c r="B71" s="59">
        <v>901</v>
      </c>
      <c r="C71" s="59" t="s">
        <v>193</v>
      </c>
      <c r="D71" s="59" t="s">
        <v>471</v>
      </c>
      <c r="E71" s="59" t="s">
        <v>225</v>
      </c>
      <c r="F71" s="76">
        <v>7762405</v>
      </c>
      <c r="G71" s="95">
        <v>-34000</v>
      </c>
      <c r="H71" s="92">
        <f>F71+G71</f>
        <v>7728405</v>
      </c>
      <c r="I71" s="95">
        <v>-438417.48</v>
      </c>
      <c r="J71" s="92">
        <f>H71+I71</f>
        <v>7289987.52</v>
      </c>
      <c r="K71" s="95"/>
      <c r="L71" s="92">
        <f>J71+K71</f>
        <v>7289987.52</v>
      </c>
    </row>
    <row r="72" spans="1:12" ht="33" customHeight="1">
      <c r="A72" s="13" t="s">
        <v>30</v>
      </c>
      <c r="B72" s="59">
        <v>901</v>
      </c>
      <c r="C72" s="59" t="s">
        <v>193</v>
      </c>
      <c r="D72" s="59" t="s">
        <v>471</v>
      </c>
      <c r="E72" s="59" t="s">
        <v>226</v>
      </c>
      <c r="F72" s="76"/>
      <c r="G72" s="95">
        <v>34000</v>
      </c>
      <c r="H72" s="92">
        <f>F72+G72</f>
        <v>34000</v>
      </c>
      <c r="I72" s="95"/>
      <c r="J72" s="92">
        <f>H72+I72</f>
        <v>34000</v>
      </c>
      <c r="K72" s="95"/>
      <c r="L72" s="92">
        <f>J72+K72</f>
        <v>34000</v>
      </c>
    </row>
    <row r="73" spans="1:12" ht="98.25" customHeight="1">
      <c r="A73" s="23" t="s">
        <v>263</v>
      </c>
      <c r="B73" s="59" t="s">
        <v>134</v>
      </c>
      <c r="C73" s="59" t="s">
        <v>193</v>
      </c>
      <c r="D73" s="59" t="s">
        <v>114</v>
      </c>
      <c r="E73" s="59"/>
      <c r="F73" s="76">
        <f>F74</f>
        <v>3002000</v>
      </c>
      <c r="G73" s="95"/>
      <c r="H73" s="92">
        <f>H74</f>
        <v>3002000</v>
      </c>
      <c r="I73" s="95"/>
      <c r="J73" s="92">
        <f>J74</f>
        <v>3002000</v>
      </c>
      <c r="K73" s="95"/>
      <c r="L73" s="92">
        <f>L74</f>
        <v>3002000</v>
      </c>
    </row>
    <row r="74" spans="1:12" ht="33.75" customHeight="1">
      <c r="A74" s="23" t="s">
        <v>289</v>
      </c>
      <c r="B74" s="59" t="s">
        <v>134</v>
      </c>
      <c r="C74" s="59" t="s">
        <v>193</v>
      </c>
      <c r="D74" s="59" t="s">
        <v>294</v>
      </c>
      <c r="E74" s="59"/>
      <c r="F74" s="76">
        <f>F75</f>
        <v>3002000</v>
      </c>
      <c r="G74" s="95"/>
      <c r="H74" s="92">
        <f>H75</f>
        <v>3002000</v>
      </c>
      <c r="I74" s="95"/>
      <c r="J74" s="92">
        <f>J75</f>
        <v>3002000</v>
      </c>
      <c r="K74" s="95"/>
      <c r="L74" s="92">
        <f>L75</f>
        <v>3002000</v>
      </c>
    </row>
    <row r="75" spans="1:12" ht="17.25" customHeight="1">
      <c r="A75" s="23" t="s">
        <v>295</v>
      </c>
      <c r="B75" s="59" t="s">
        <v>134</v>
      </c>
      <c r="C75" s="59" t="s">
        <v>193</v>
      </c>
      <c r="D75" s="59" t="s">
        <v>296</v>
      </c>
      <c r="E75" s="59"/>
      <c r="F75" s="76">
        <f>F76+F77+F78+F79</f>
        <v>3002000</v>
      </c>
      <c r="G75" s="95"/>
      <c r="H75" s="92">
        <f>H76+H77+H78+H79</f>
        <v>3002000</v>
      </c>
      <c r="I75" s="95"/>
      <c r="J75" s="92">
        <f>J76+J77+J78+J79</f>
        <v>3002000</v>
      </c>
      <c r="K75" s="95"/>
      <c r="L75" s="92">
        <f>L76+L77+L78+L79</f>
        <v>3002000</v>
      </c>
    </row>
    <row r="76" spans="1:12" ht="17.25" customHeight="1">
      <c r="A76" s="13" t="s">
        <v>227</v>
      </c>
      <c r="B76" s="59" t="s">
        <v>134</v>
      </c>
      <c r="C76" s="59" t="s">
        <v>193</v>
      </c>
      <c r="D76" s="59" t="s">
        <v>296</v>
      </c>
      <c r="E76" s="59" t="s">
        <v>222</v>
      </c>
      <c r="F76" s="76">
        <v>2394050</v>
      </c>
      <c r="G76" s="95"/>
      <c r="H76" s="92">
        <f aca="true" t="shared" si="2" ref="H76:J81">F76+G76</f>
        <v>2394050</v>
      </c>
      <c r="I76" s="95"/>
      <c r="J76" s="92">
        <f t="shared" si="2"/>
        <v>2394050</v>
      </c>
      <c r="K76" s="95"/>
      <c r="L76" s="92">
        <f>J76+K76</f>
        <v>2394050</v>
      </c>
    </row>
    <row r="77" spans="1:12" ht="36" customHeight="1">
      <c r="A77" s="13" t="s">
        <v>228</v>
      </c>
      <c r="B77" s="59" t="s">
        <v>134</v>
      </c>
      <c r="C77" s="59" t="s">
        <v>193</v>
      </c>
      <c r="D77" s="59" t="s">
        <v>296</v>
      </c>
      <c r="E77" s="59" t="s">
        <v>223</v>
      </c>
      <c r="F77" s="76">
        <v>81600</v>
      </c>
      <c r="G77" s="95"/>
      <c r="H77" s="92">
        <f t="shared" si="2"/>
        <v>81600</v>
      </c>
      <c r="I77" s="95"/>
      <c r="J77" s="92">
        <f t="shared" si="2"/>
        <v>81600</v>
      </c>
      <c r="K77" s="95"/>
      <c r="L77" s="92">
        <f>J77+K77</f>
        <v>81600</v>
      </c>
    </row>
    <row r="78" spans="1:12" ht="36" customHeight="1">
      <c r="A78" s="13" t="s">
        <v>229</v>
      </c>
      <c r="B78" s="59" t="s">
        <v>134</v>
      </c>
      <c r="C78" s="59" t="s">
        <v>193</v>
      </c>
      <c r="D78" s="59" t="s">
        <v>296</v>
      </c>
      <c r="E78" s="59" t="s">
        <v>224</v>
      </c>
      <c r="F78" s="76">
        <v>158010</v>
      </c>
      <c r="G78" s="95"/>
      <c r="H78" s="92">
        <f t="shared" si="2"/>
        <v>158010</v>
      </c>
      <c r="I78" s="95"/>
      <c r="J78" s="92">
        <f t="shared" si="2"/>
        <v>158010</v>
      </c>
      <c r="K78" s="95"/>
      <c r="L78" s="92">
        <f>J78+K78</f>
        <v>158010</v>
      </c>
    </row>
    <row r="79" spans="1:12" ht="36.75" customHeight="1">
      <c r="A79" s="13" t="s">
        <v>247</v>
      </c>
      <c r="B79" s="59" t="s">
        <v>134</v>
      </c>
      <c r="C79" s="59" t="s">
        <v>193</v>
      </c>
      <c r="D79" s="59" t="s">
        <v>296</v>
      </c>
      <c r="E79" s="59" t="s">
        <v>225</v>
      </c>
      <c r="F79" s="76">
        <v>368340</v>
      </c>
      <c r="G79" s="95"/>
      <c r="H79" s="92">
        <f t="shared" si="2"/>
        <v>368340</v>
      </c>
      <c r="I79" s="95"/>
      <c r="J79" s="92">
        <f t="shared" si="2"/>
        <v>368340</v>
      </c>
      <c r="K79" s="95"/>
      <c r="L79" s="92">
        <f>J79+K79</f>
        <v>368340</v>
      </c>
    </row>
    <row r="80" spans="1:12" ht="186" customHeight="1">
      <c r="A80" s="48" t="s">
        <v>21</v>
      </c>
      <c r="B80" s="59" t="s">
        <v>134</v>
      </c>
      <c r="C80" s="59" t="s">
        <v>193</v>
      </c>
      <c r="D80" s="59" t="s">
        <v>20</v>
      </c>
      <c r="E80" s="59"/>
      <c r="F80" s="76">
        <f>F81</f>
        <v>200</v>
      </c>
      <c r="G80" s="95"/>
      <c r="H80" s="92">
        <f>H81</f>
        <v>200</v>
      </c>
      <c r="I80" s="95"/>
      <c r="J80" s="92">
        <f>J81</f>
        <v>200</v>
      </c>
      <c r="K80" s="95"/>
      <c r="L80" s="92">
        <f>L81</f>
        <v>200</v>
      </c>
    </row>
    <row r="81" spans="1:12" ht="36.75" customHeight="1">
      <c r="A81" s="13" t="s">
        <v>247</v>
      </c>
      <c r="B81" s="59" t="s">
        <v>134</v>
      </c>
      <c r="C81" s="59" t="s">
        <v>193</v>
      </c>
      <c r="D81" s="59" t="s">
        <v>20</v>
      </c>
      <c r="E81" s="59" t="s">
        <v>225</v>
      </c>
      <c r="F81" s="76">
        <v>200</v>
      </c>
      <c r="G81" s="95"/>
      <c r="H81" s="92">
        <f t="shared" si="2"/>
        <v>200</v>
      </c>
      <c r="I81" s="95"/>
      <c r="J81" s="92">
        <f t="shared" si="2"/>
        <v>200</v>
      </c>
      <c r="K81" s="95"/>
      <c r="L81" s="92">
        <f>J81+K81</f>
        <v>200</v>
      </c>
    </row>
    <row r="82" spans="1:12" ht="20.25" customHeight="1">
      <c r="A82" s="11" t="s">
        <v>167</v>
      </c>
      <c r="B82" s="59" t="s">
        <v>134</v>
      </c>
      <c r="C82" s="59" t="s">
        <v>117</v>
      </c>
      <c r="D82" s="59"/>
      <c r="E82" s="59"/>
      <c r="F82" s="76">
        <f>F83</f>
        <v>1522000</v>
      </c>
      <c r="G82" s="95"/>
      <c r="H82" s="92">
        <f>H83</f>
        <v>1522000</v>
      </c>
      <c r="I82" s="95"/>
      <c r="J82" s="92">
        <f>J83</f>
        <v>1522000</v>
      </c>
      <c r="K82" s="95"/>
      <c r="L82" s="92">
        <f>L83</f>
        <v>1522000</v>
      </c>
    </row>
    <row r="83" spans="1:12" ht="68.25" customHeight="1">
      <c r="A83" s="55" t="s">
        <v>558</v>
      </c>
      <c r="B83" s="59" t="s">
        <v>134</v>
      </c>
      <c r="C83" s="59" t="s">
        <v>155</v>
      </c>
      <c r="D83" s="62" t="s">
        <v>192</v>
      </c>
      <c r="E83" s="59"/>
      <c r="F83" s="76">
        <f>F84</f>
        <v>1522000</v>
      </c>
      <c r="G83" s="95"/>
      <c r="H83" s="92">
        <f>H84</f>
        <v>1522000</v>
      </c>
      <c r="I83" s="95"/>
      <c r="J83" s="92">
        <f>J84</f>
        <v>1522000</v>
      </c>
      <c r="K83" s="95"/>
      <c r="L83" s="92">
        <f>L84</f>
        <v>1522000</v>
      </c>
    </row>
    <row r="84" spans="1:12" ht="81.75" customHeight="1">
      <c r="A84" s="13" t="s">
        <v>472</v>
      </c>
      <c r="B84" s="59">
        <v>901</v>
      </c>
      <c r="C84" s="59" t="s">
        <v>155</v>
      </c>
      <c r="D84" s="62" t="s">
        <v>473</v>
      </c>
      <c r="E84" s="59"/>
      <c r="F84" s="77">
        <f>F85</f>
        <v>1522000</v>
      </c>
      <c r="G84" s="95"/>
      <c r="H84" s="93">
        <f>H85</f>
        <v>1522000</v>
      </c>
      <c r="I84" s="95"/>
      <c r="J84" s="93">
        <f>J85</f>
        <v>1522000</v>
      </c>
      <c r="K84" s="95"/>
      <c r="L84" s="93">
        <f>L85</f>
        <v>1522000</v>
      </c>
    </row>
    <row r="85" spans="1:12" ht="53.25" customHeight="1">
      <c r="A85" s="13" t="s">
        <v>40</v>
      </c>
      <c r="B85" s="59" t="s">
        <v>134</v>
      </c>
      <c r="C85" s="59" t="s">
        <v>155</v>
      </c>
      <c r="D85" s="62" t="s">
        <v>474</v>
      </c>
      <c r="E85" s="59"/>
      <c r="F85" s="77">
        <f>F86+F87+F88</f>
        <v>1522000</v>
      </c>
      <c r="G85" s="95"/>
      <c r="H85" s="93">
        <f>H86+H87+H88</f>
        <v>1522000</v>
      </c>
      <c r="I85" s="95"/>
      <c r="J85" s="93">
        <f>J86+J87+J88</f>
        <v>1522000</v>
      </c>
      <c r="K85" s="95"/>
      <c r="L85" s="93">
        <f>L86+L87+L88</f>
        <v>1522000</v>
      </c>
    </row>
    <row r="86" spans="1:12" ht="21" customHeight="1">
      <c r="A86" s="13" t="s">
        <v>227</v>
      </c>
      <c r="B86" s="59">
        <v>901</v>
      </c>
      <c r="C86" s="59" t="s">
        <v>155</v>
      </c>
      <c r="D86" s="59" t="s">
        <v>474</v>
      </c>
      <c r="E86" s="59" t="s">
        <v>235</v>
      </c>
      <c r="F86" s="76">
        <v>1140312</v>
      </c>
      <c r="G86" s="95"/>
      <c r="H86" s="92">
        <f>F86+G86</f>
        <v>1140312</v>
      </c>
      <c r="I86" s="95"/>
      <c r="J86" s="92">
        <f>H86+I86</f>
        <v>1140312</v>
      </c>
      <c r="K86" s="95"/>
      <c r="L86" s="92">
        <f>J86+K86</f>
        <v>1140312</v>
      </c>
    </row>
    <row r="87" spans="1:12" ht="48.75" customHeight="1">
      <c r="A87" s="11" t="s">
        <v>229</v>
      </c>
      <c r="B87" s="59">
        <v>901</v>
      </c>
      <c r="C87" s="59" t="s">
        <v>155</v>
      </c>
      <c r="D87" s="59" t="s">
        <v>474</v>
      </c>
      <c r="E87" s="59" t="s">
        <v>224</v>
      </c>
      <c r="F87" s="76">
        <v>66300</v>
      </c>
      <c r="G87" s="95"/>
      <c r="H87" s="92">
        <f>F87+G87</f>
        <v>66300</v>
      </c>
      <c r="I87" s="95"/>
      <c r="J87" s="92">
        <f>H87+I87</f>
        <v>66300</v>
      </c>
      <c r="K87" s="95"/>
      <c r="L87" s="92">
        <f>J87+K87</f>
        <v>66300</v>
      </c>
    </row>
    <row r="88" spans="1:12" ht="33.75" customHeight="1">
      <c r="A88" s="11" t="s">
        <v>247</v>
      </c>
      <c r="B88" s="59">
        <v>901</v>
      </c>
      <c r="C88" s="59" t="s">
        <v>155</v>
      </c>
      <c r="D88" s="59" t="s">
        <v>474</v>
      </c>
      <c r="E88" s="59" t="s">
        <v>225</v>
      </c>
      <c r="F88" s="76">
        <v>315388</v>
      </c>
      <c r="G88" s="95"/>
      <c r="H88" s="92">
        <f>F88+G88</f>
        <v>315388</v>
      </c>
      <c r="I88" s="95"/>
      <c r="J88" s="92">
        <f>H88+I88</f>
        <v>315388</v>
      </c>
      <c r="K88" s="95"/>
      <c r="L88" s="92">
        <f>J88+K88</f>
        <v>315388</v>
      </c>
    </row>
    <row r="89" spans="1:12" ht="36" customHeight="1">
      <c r="A89" s="11" t="s">
        <v>157</v>
      </c>
      <c r="B89" s="59" t="s">
        <v>134</v>
      </c>
      <c r="C89" s="59" t="s">
        <v>118</v>
      </c>
      <c r="D89" s="59"/>
      <c r="E89" s="59"/>
      <c r="F89" s="76">
        <f>F90+F103+F112</f>
        <v>3531000</v>
      </c>
      <c r="G89" s="95"/>
      <c r="H89" s="92">
        <f>H90+H103+H112</f>
        <v>3531000</v>
      </c>
      <c r="I89" s="95"/>
      <c r="J89" s="92">
        <f>J90+J103+J112</f>
        <v>3531000</v>
      </c>
      <c r="K89" s="95"/>
      <c r="L89" s="92">
        <f>L90+L103+L112</f>
        <v>3531000</v>
      </c>
    </row>
    <row r="90" spans="1:12" ht="63.75" customHeight="1">
      <c r="A90" s="11" t="s">
        <v>258</v>
      </c>
      <c r="B90" s="59">
        <v>901</v>
      </c>
      <c r="C90" s="59" t="s">
        <v>119</v>
      </c>
      <c r="D90" s="59"/>
      <c r="E90" s="59"/>
      <c r="F90" s="76">
        <f>F91+F96</f>
        <v>2230000</v>
      </c>
      <c r="G90" s="96"/>
      <c r="H90" s="92">
        <f>H91+H96</f>
        <v>2230000</v>
      </c>
      <c r="I90" s="95"/>
      <c r="J90" s="92">
        <f>J91+J96</f>
        <v>2230000</v>
      </c>
      <c r="K90" s="95"/>
      <c r="L90" s="92">
        <f>L91+L96</f>
        <v>2230000</v>
      </c>
    </row>
    <row r="91" spans="1:12" ht="63.75" customHeight="1">
      <c r="A91" s="56" t="s">
        <v>320</v>
      </c>
      <c r="B91" s="59" t="s">
        <v>134</v>
      </c>
      <c r="C91" s="59" t="s">
        <v>119</v>
      </c>
      <c r="D91" s="59" t="s">
        <v>192</v>
      </c>
      <c r="E91" s="59"/>
      <c r="F91" s="76">
        <f>F92</f>
        <v>700000</v>
      </c>
      <c r="G91" s="95"/>
      <c r="H91" s="92">
        <f>H92</f>
        <v>700000</v>
      </c>
      <c r="I91" s="95"/>
      <c r="J91" s="92">
        <f>J92</f>
        <v>700000</v>
      </c>
      <c r="K91" s="95"/>
      <c r="L91" s="92">
        <f>L92</f>
        <v>700000</v>
      </c>
    </row>
    <row r="92" spans="1:12" ht="63.75" customHeight="1">
      <c r="A92" s="11" t="s">
        <v>322</v>
      </c>
      <c r="B92" s="59" t="s">
        <v>134</v>
      </c>
      <c r="C92" s="59" t="s">
        <v>119</v>
      </c>
      <c r="D92" s="59" t="s">
        <v>323</v>
      </c>
      <c r="E92" s="59"/>
      <c r="F92" s="76">
        <f>F93</f>
        <v>700000</v>
      </c>
      <c r="G92" s="95"/>
      <c r="H92" s="92">
        <f>H93</f>
        <v>700000</v>
      </c>
      <c r="I92" s="95"/>
      <c r="J92" s="92">
        <f>J93</f>
        <v>700000</v>
      </c>
      <c r="K92" s="95"/>
      <c r="L92" s="92">
        <f>L93</f>
        <v>700000</v>
      </c>
    </row>
    <row r="93" spans="1:12" ht="63.75" customHeight="1">
      <c r="A93" s="11" t="s">
        <v>324</v>
      </c>
      <c r="B93" s="59" t="s">
        <v>134</v>
      </c>
      <c r="C93" s="59" t="s">
        <v>119</v>
      </c>
      <c r="D93" s="59" t="s">
        <v>325</v>
      </c>
      <c r="E93" s="59"/>
      <c r="F93" s="76">
        <f>F94+F95</f>
        <v>700000</v>
      </c>
      <c r="G93" s="95"/>
      <c r="H93" s="92">
        <f>H94+H95</f>
        <v>700000</v>
      </c>
      <c r="I93" s="95"/>
      <c r="J93" s="92">
        <f>J94+J95</f>
        <v>700000</v>
      </c>
      <c r="K93" s="95"/>
      <c r="L93" s="92">
        <f>L94+L95</f>
        <v>700000</v>
      </c>
    </row>
    <row r="94" spans="1:12" ht="51" customHeight="1">
      <c r="A94" s="11" t="s">
        <v>229</v>
      </c>
      <c r="B94" s="59">
        <v>901</v>
      </c>
      <c r="C94" s="59" t="s">
        <v>119</v>
      </c>
      <c r="D94" s="59" t="s">
        <v>325</v>
      </c>
      <c r="E94" s="59" t="s">
        <v>224</v>
      </c>
      <c r="F94" s="76">
        <v>22020</v>
      </c>
      <c r="G94" s="95"/>
      <c r="H94" s="92">
        <f>F94+G94</f>
        <v>22020</v>
      </c>
      <c r="I94" s="95"/>
      <c r="J94" s="92">
        <f>H94+I94</f>
        <v>22020</v>
      </c>
      <c r="K94" s="95"/>
      <c r="L94" s="92">
        <f>J94+K94</f>
        <v>22020</v>
      </c>
    </row>
    <row r="95" spans="1:12" ht="39" customHeight="1">
      <c r="A95" s="11" t="s">
        <v>247</v>
      </c>
      <c r="B95" s="59" t="s">
        <v>134</v>
      </c>
      <c r="C95" s="59" t="s">
        <v>119</v>
      </c>
      <c r="D95" s="59" t="s">
        <v>325</v>
      </c>
      <c r="E95" s="59" t="s">
        <v>225</v>
      </c>
      <c r="F95" s="76">
        <v>677980</v>
      </c>
      <c r="G95" s="95"/>
      <c r="H95" s="92">
        <f>F95+G95</f>
        <v>677980</v>
      </c>
      <c r="I95" s="95"/>
      <c r="J95" s="92">
        <f>H95+I95</f>
        <v>677980</v>
      </c>
      <c r="K95" s="95"/>
      <c r="L95" s="92">
        <f>J95+K95</f>
        <v>677980</v>
      </c>
    </row>
    <row r="96" spans="1:12" ht="92.25" customHeight="1">
      <c r="A96" s="23" t="s">
        <v>263</v>
      </c>
      <c r="B96" s="59">
        <v>901</v>
      </c>
      <c r="C96" s="59" t="s">
        <v>119</v>
      </c>
      <c r="D96" s="59" t="s">
        <v>114</v>
      </c>
      <c r="E96" s="59"/>
      <c r="F96" s="76">
        <f>F97</f>
        <v>1530000</v>
      </c>
      <c r="G96" s="95"/>
      <c r="H96" s="92">
        <f>H97</f>
        <v>1530000</v>
      </c>
      <c r="I96" s="95"/>
      <c r="J96" s="92">
        <f>J97</f>
        <v>1530000</v>
      </c>
      <c r="K96" s="95"/>
      <c r="L96" s="92">
        <f>L97</f>
        <v>1530000</v>
      </c>
    </row>
    <row r="97" spans="1:12" ht="35.25" customHeight="1">
      <c r="A97" s="23" t="s">
        <v>289</v>
      </c>
      <c r="B97" s="59" t="s">
        <v>134</v>
      </c>
      <c r="C97" s="59" t="s">
        <v>119</v>
      </c>
      <c r="D97" s="59" t="s">
        <v>294</v>
      </c>
      <c r="E97" s="59"/>
      <c r="F97" s="76">
        <f>F98</f>
        <v>1530000</v>
      </c>
      <c r="G97" s="95"/>
      <c r="H97" s="92">
        <f>H98</f>
        <v>1530000</v>
      </c>
      <c r="I97" s="95"/>
      <c r="J97" s="92">
        <f>J98</f>
        <v>1530000</v>
      </c>
      <c r="K97" s="95"/>
      <c r="L97" s="92">
        <f>L98</f>
        <v>1530000</v>
      </c>
    </row>
    <row r="98" spans="1:12" ht="20.25" customHeight="1">
      <c r="A98" s="15" t="s">
        <v>290</v>
      </c>
      <c r="B98" s="59" t="s">
        <v>134</v>
      </c>
      <c r="C98" s="59" t="s">
        <v>119</v>
      </c>
      <c r="D98" s="59" t="s">
        <v>288</v>
      </c>
      <c r="E98" s="59"/>
      <c r="F98" s="76">
        <f>F99+F100+F101+F102</f>
        <v>1530000</v>
      </c>
      <c r="G98" s="95"/>
      <c r="H98" s="92">
        <f>H99+H100+H101+H102</f>
        <v>1530000</v>
      </c>
      <c r="I98" s="95"/>
      <c r="J98" s="92">
        <f>J99+J100+J101+J102</f>
        <v>1530000</v>
      </c>
      <c r="K98" s="95"/>
      <c r="L98" s="92">
        <f>L99+L100+L101+L102</f>
        <v>1530000</v>
      </c>
    </row>
    <row r="99" spans="1:12" ht="21.75" customHeight="1">
      <c r="A99" s="11" t="s">
        <v>227</v>
      </c>
      <c r="B99" s="59" t="s">
        <v>134</v>
      </c>
      <c r="C99" s="59" t="s">
        <v>119</v>
      </c>
      <c r="D99" s="59" t="s">
        <v>288</v>
      </c>
      <c r="E99" s="59" t="s">
        <v>222</v>
      </c>
      <c r="F99" s="76">
        <v>1367436</v>
      </c>
      <c r="G99" s="95"/>
      <c r="H99" s="92">
        <f>F99+G99</f>
        <v>1367436</v>
      </c>
      <c r="I99" s="95"/>
      <c r="J99" s="92">
        <f>H99+I99</f>
        <v>1367436</v>
      </c>
      <c r="K99" s="95"/>
      <c r="L99" s="92">
        <f>J99+K99</f>
        <v>1367436</v>
      </c>
    </row>
    <row r="100" spans="1:12" ht="21" customHeight="1">
      <c r="A100" s="11" t="s">
        <v>228</v>
      </c>
      <c r="B100" s="59" t="s">
        <v>134</v>
      </c>
      <c r="C100" s="59" t="s">
        <v>119</v>
      </c>
      <c r="D100" s="59" t="s">
        <v>288</v>
      </c>
      <c r="E100" s="59" t="s">
        <v>223</v>
      </c>
      <c r="F100" s="76">
        <v>2000</v>
      </c>
      <c r="G100" s="95"/>
      <c r="H100" s="92">
        <f>F100+G100</f>
        <v>2000</v>
      </c>
      <c r="I100" s="95"/>
      <c r="J100" s="92">
        <f>H100+I100</f>
        <v>2000</v>
      </c>
      <c r="K100" s="95">
        <v>-1000</v>
      </c>
      <c r="L100" s="92">
        <f>J100+K100</f>
        <v>1000</v>
      </c>
    </row>
    <row r="101" spans="1:12" ht="51.75" customHeight="1">
      <c r="A101" s="11" t="s">
        <v>229</v>
      </c>
      <c r="B101" s="59" t="s">
        <v>134</v>
      </c>
      <c r="C101" s="59" t="s">
        <v>119</v>
      </c>
      <c r="D101" s="59" t="s">
        <v>288</v>
      </c>
      <c r="E101" s="59" t="s">
        <v>224</v>
      </c>
      <c r="F101" s="76">
        <v>81564</v>
      </c>
      <c r="G101" s="95"/>
      <c r="H101" s="92">
        <f>F101+G101</f>
        <v>81564</v>
      </c>
      <c r="I101" s="95"/>
      <c r="J101" s="92">
        <f>H101+I101</f>
        <v>81564</v>
      </c>
      <c r="K101" s="95"/>
      <c r="L101" s="92">
        <f>J101+K101</f>
        <v>81564</v>
      </c>
    </row>
    <row r="102" spans="1:12" ht="34.5" customHeight="1">
      <c r="A102" s="11" t="s">
        <v>247</v>
      </c>
      <c r="B102" s="59" t="s">
        <v>134</v>
      </c>
      <c r="C102" s="59" t="s">
        <v>119</v>
      </c>
      <c r="D102" s="59" t="s">
        <v>288</v>
      </c>
      <c r="E102" s="59" t="s">
        <v>225</v>
      </c>
      <c r="F102" s="76">
        <v>79000</v>
      </c>
      <c r="G102" s="95"/>
      <c r="H102" s="92">
        <f>F102+G102</f>
        <v>79000</v>
      </c>
      <c r="I102" s="95"/>
      <c r="J102" s="92">
        <f>H102+I102</f>
        <v>79000</v>
      </c>
      <c r="K102" s="95">
        <v>1000</v>
      </c>
      <c r="L102" s="92">
        <f>J102+K102</f>
        <v>80000</v>
      </c>
    </row>
    <row r="103" spans="1:12" ht="20.25" customHeight="1">
      <c r="A103" s="11" t="s">
        <v>158</v>
      </c>
      <c r="B103" s="59">
        <v>901</v>
      </c>
      <c r="C103" s="59" t="s">
        <v>120</v>
      </c>
      <c r="D103" s="59"/>
      <c r="E103" s="59"/>
      <c r="F103" s="76">
        <f>F104</f>
        <v>900000</v>
      </c>
      <c r="G103" s="95"/>
      <c r="H103" s="92">
        <f>H104</f>
        <v>900000</v>
      </c>
      <c r="I103" s="95"/>
      <c r="J103" s="92">
        <f>J104</f>
        <v>900000</v>
      </c>
      <c r="K103" s="95"/>
      <c r="L103" s="92">
        <f>L104</f>
        <v>900000</v>
      </c>
    </row>
    <row r="104" spans="1:12" ht="66" customHeight="1">
      <c r="A104" s="56" t="s">
        <v>320</v>
      </c>
      <c r="B104" s="59" t="s">
        <v>134</v>
      </c>
      <c r="C104" s="59" t="s">
        <v>120</v>
      </c>
      <c r="D104" s="59" t="s">
        <v>192</v>
      </c>
      <c r="E104" s="59"/>
      <c r="F104" s="76">
        <f>F105</f>
        <v>900000</v>
      </c>
      <c r="G104" s="95"/>
      <c r="H104" s="92">
        <f>H105</f>
        <v>900000</v>
      </c>
      <c r="I104" s="95"/>
      <c r="J104" s="92">
        <f>J105</f>
        <v>900000</v>
      </c>
      <c r="K104" s="95"/>
      <c r="L104" s="92">
        <f>L105</f>
        <v>900000</v>
      </c>
    </row>
    <row r="105" spans="1:12" ht="49.5" customHeight="1">
      <c r="A105" s="11" t="s">
        <v>326</v>
      </c>
      <c r="B105" s="59" t="s">
        <v>134</v>
      </c>
      <c r="C105" s="59" t="s">
        <v>120</v>
      </c>
      <c r="D105" s="59" t="s">
        <v>327</v>
      </c>
      <c r="E105" s="59"/>
      <c r="F105" s="76">
        <f>F106+F110</f>
        <v>900000</v>
      </c>
      <c r="G105" s="95"/>
      <c r="H105" s="92">
        <f>H106+H110</f>
        <v>900000</v>
      </c>
      <c r="I105" s="95"/>
      <c r="J105" s="92">
        <f>J106+J110</f>
        <v>900000</v>
      </c>
      <c r="K105" s="95"/>
      <c r="L105" s="92">
        <f>L106+L110</f>
        <v>900000</v>
      </c>
    </row>
    <row r="106" spans="1:12" ht="36" customHeight="1">
      <c r="A106" s="11" t="s">
        <v>328</v>
      </c>
      <c r="B106" s="59" t="s">
        <v>134</v>
      </c>
      <c r="C106" s="59" t="s">
        <v>120</v>
      </c>
      <c r="D106" s="59" t="s">
        <v>329</v>
      </c>
      <c r="E106" s="59"/>
      <c r="F106" s="76">
        <f>F107+F109+F108</f>
        <v>526000</v>
      </c>
      <c r="G106" s="95"/>
      <c r="H106" s="92">
        <f>H107+H109+H108</f>
        <v>526000</v>
      </c>
      <c r="I106" s="95"/>
      <c r="J106" s="92">
        <f>J107+J109+J108</f>
        <v>508000</v>
      </c>
      <c r="K106" s="95"/>
      <c r="L106" s="92">
        <f>L107+L109+L108</f>
        <v>508000</v>
      </c>
    </row>
    <row r="107" spans="1:12" ht="33" customHeight="1">
      <c r="A107" s="11" t="s">
        <v>247</v>
      </c>
      <c r="B107" s="59" t="s">
        <v>134</v>
      </c>
      <c r="C107" s="59" t="s">
        <v>120</v>
      </c>
      <c r="D107" s="59" t="s">
        <v>329</v>
      </c>
      <c r="E107" s="59" t="s">
        <v>225</v>
      </c>
      <c r="F107" s="76">
        <v>417000</v>
      </c>
      <c r="G107" s="95"/>
      <c r="H107" s="92">
        <f>F107+G107</f>
        <v>417000</v>
      </c>
      <c r="I107" s="95">
        <v>66000</v>
      </c>
      <c r="J107" s="92">
        <f>H107+I107</f>
        <v>483000</v>
      </c>
      <c r="K107" s="95"/>
      <c r="L107" s="92">
        <f>J107+K107</f>
        <v>483000</v>
      </c>
    </row>
    <row r="108" spans="1:12" ht="66.75" customHeight="1">
      <c r="A108" s="11" t="s">
        <v>103</v>
      </c>
      <c r="B108" s="59" t="s">
        <v>134</v>
      </c>
      <c r="C108" s="59" t="s">
        <v>120</v>
      </c>
      <c r="D108" s="59" t="s">
        <v>329</v>
      </c>
      <c r="E108" s="59" t="s">
        <v>102</v>
      </c>
      <c r="F108" s="76">
        <v>39000</v>
      </c>
      <c r="G108" s="95"/>
      <c r="H108" s="92">
        <f>F108+G108</f>
        <v>39000</v>
      </c>
      <c r="I108" s="95">
        <v>-29000</v>
      </c>
      <c r="J108" s="92">
        <f>H108+I108</f>
        <v>10000</v>
      </c>
      <c r="K108" s="95"/>
      <c r="L108" s="92">
        <f>J108+K108</f>
        <v>10000</v>
      </c>
    </row>
    <row r="109" spans="1:12" ht="19.5" customHeight="1">
      <c r="A109" s="44" t="s">
        <v>233</v>
      </c>
      <c r="B109" s="73" t="s">
        <v>134</v>
      </c>
      <c r="C109" s="63" t="s">
        <v>120</v>
      </c>
      <c r="D109" s="63" t="s">
        <v>329</v>
      </c>
      <c r="E109" s="63" t="s">
        <v>232</v>
      </c>
      <c r="F109" s="76">
        <v>70000</v>
      </c>
      <c r="G109" s="95"/>
      <c r="H109" s="92">
        <f>F109+G109</f>
        <v>70000</v>
      </c>
      <c r="I109" s="95">
        <v>-55000</v>
      </c>
      <c r="J109" s="92">
        <f>H109+I109</f>
        <v>15000</v>
      </c>
      <c r="K109" s="95"/>
      <c r="L109" s="92">
        <f>J109+K109</f>
        <v>15000</v>
      </c>
    </row>
    <row r="110" spans="1:12" ht="66" customHeight="1">
      <c r="A110" s="24" t="s">
        <v>330</v>
      </c>
      <c r="B110" s="59" t="s">
        <v>134</v>
      </c>
      <c r="C110" s="59" t="s">
        <v>120</v>
      </c>
      <c r="D110" s="59" t="s">
        <v>331</v>
      </c>
      <c r="E110" s="59"/>
      <c r="F110" s="77">
        <f>F111</f>
        <v>374000</v>
      </c>
      <c r="G110" s="95"/>
      <c r="H110" s="93">
        <f>H111</f>
        <v>374000</v>
      </c>
      <c r="I110" s="95"/>
      <c r="J110" s="93">
        <f>J111</f>
        <v>392000</v>
      </c>
      <c r="K110" s="95"/>
      <c r="L110" s="93">
        <f>L111</f>
        <v>392000</v>
      </c>
    </row>
    <row r="111" spans="1:12" ht="32.25" customHeight="1">
      <c r="A111" s="11" t="s">
        <v>247</v>
      </c>
      <c r="B111" s="59" t="s">
        <v>134</v>
      </c>
      <c r="C111" s="59" t="s">
        <v>120</v>
      </c>
      <c r="D111" s="59" t="s">
        <v>331</v>
      </c>
      <c r="E111" s="59" t="s">
        <v>225</v>
      </c>
      <c r="F111" s="76">
        <v>374000</v>
      </c>
      <c r="G111" s="95"/>
      <c r="H111" s="92">
        <f>F111+G111</f>
        <v>374000</v>
      </c>
      <c r="I111" s="95">
        <v>18000</v>
      </c>
      <c r="J111" s="92">
        <f>H111+I111</f>
        <v>392000</v>
      </c>
      <c r="K111" s="95"/>
      <c r="L111" s="92">
        <f>J111+K111</f>
        <v>392000</v>
      </c>
    </row>
    <row r="112" spans="1:12" ht="32.25" customHeight="1">
      <c r="A112" s="11" t="s">
        <v>332</v>
      </c>
      <c r="B112" s="59" t="s">
        <v>134</v>
      </c>
      <c r="C112" s="59" t="s">
        <v>333</v>
      </c>
      <c r="D112" s="59"/>
      <c r="E112" s="59"/>
      <c r="F112" s="77">
        <f>F113</f>
        <v>401000</v>
      </c>
      <c r="G112" s="95"/>
      <c r="H112" s="93">
        <f>H113</f>
        <v>401000</v>
      </c>
      <c r="I112" s="95"/>
      <c r="J112" s="93">
        <f>J113</f>
        <v>401000</v>
      </c>
      <c r="K112" s="95"/>
      <c r="L112" s="93">
        <f>L113</f>
        <v>401000</v>
      </c>
    </row>
    <row r="113" spans="1:12" ht="63.75" customHeight="1">
      <c r="A113" s="56" t="s">
        <v>320</v>
      </c>
      <c r="B113" s="59" t="s">
        <v>134</v>
      </c>
      <c r="C113" s="59" t="s">
        <v>333</v>
      </c>
      <c r="D113" s="59" t="s">
        <v>192</v>
      </c>
      <c r="E113" s="59"/>
      <c r="F113" s="77">
        <f>F114+F118</f>
        <v>401000</v>
      </c>
      <c r="G113" s="95"/>
      <c r="H113" s="93">
        <f>H114+H118</f>
        <v>401000</v>
      </c>
      <c r="I113" s="95"/>
      <c r="J113" s="93">
        <f>J114+J118</f>
        <v>401000</v>
      </c>
      <c r="K113" s="95"/>
      <c r="L113" s="93">
        <f>L114+L118</f>
        <v>401000</v>
      </c>
    </row>
    <row r="114" spans="1:12" ht="49.5" customHeight="1">
      <c r="A114" s="15" t="s">
        <v>321</v>
      </c>
      <c r="B114" s="59" t="s">
        <v>134</v>
      </c>
      <c r="C114" s="59" t="s">
        <v>333</v>
      </c>
      <c r="D114" s="59" t="s">
        <v>319</v>
      </c>
      <c r="E114" s="59"/>
      <c r="F114" s="77">
        <f>F115</f>
        <v>301000</v>
      </c>
      <c r="G114" s="95"/>
      <c r="H114" s="93">
        <f>H115</f>
        <v>301000</v>
      </c>
      <c r="I114" s="95"/>
      <c r="J114" s="93">
        <f>J115</f>
        <v>301000</v>
      </c>
      <c r="K114" s="95"/>
      <c r="L114" s="93">
        <f>L115</f>
        <v>301000</v>
      </c>
    </row>
    <row r="115" spans="1:12" ht="32.25" customHeight="1">
      <c r="A115" s="25" t="s">
        <v>317</v>
      </c>
      <c r="B115" s="59">
        <v>901</v>
      </c>
      <c r="C115" s="59" t="s">
        <v>333</v>
      </c>
      <c r="D115" s="59" t="s">
        <v>318</v>
      </c>
      <c r="E115" s="59"/>
      <c r="F115" s="77">
        <f>F116+F117</f>
        <v>301000</v>
      </c>
      <c r="G115" s="95"/>
      <c r="H115" s="93">
        <f>H116+H117</f>
        <v>301000</v>
      </c>
      <c r="I115" s="95"/>
      <c r="J115" s="93">
        <f>J116+J117</f>
        <v>301000</v>
      </c>
      <c r="K115" s="95"/>
      <c r="L115" s="93">
        <f>L116+L117</f>
        <v>301000</v>
      </c>
    </row>
    <row r="116" spans="1:12" ht="32.25" customHeight="1">
      <c r="A116" s="11" t="s">
        <v>247</v>
      </c>
      <c r="B116" s="59" t="s">
        <v>134</v>
      </c>
      <c r="C116" s="59" t="s">
        <v>333</v>
      </c>
      <c r="D116" s="59" t="s">
        <v>318</v>
      </c>
      <c r="E116" s="59" t="s">
        <v>225</v>
      </c>
      <c r="F116" s="76">
        <v>251000</v>
      </c>
      <c r="G116" s="95"/>
      <c r="H116" s="92">
        <f>F116+G116</f>
        <v>251000</v>
      </c>
      <c r="I116" s="95"/>
      <c r="J116" s="92">
        <f>H116+I116</f>
        <v>251000</v>
      </c>
      <c r="K116" s="95"/>
      <c r="L116" s="92">
        <f>J116+K116</f>
        <v>251000</v>
      </c>
    </row>
    <row r="117" spans="1:12" ht="21.75" customHeight="1">
      <c r="A117" s="11" t="s">
        <v>233</v>
      </c>
      <c r="B117" s="59" t="s">
        <v>134</v>
      </c>
      <c r="C117" s="59" t="s">
        <v>333</v>
      </c>
      <c r="D117" s="59" t="s">
        <v>318</v>
      </c>
      <c r="E117" s="59" t="s">
        <v>232</v>
      </c>
      <c r="F117" s="76">
        <v>50000</v>
      </c>
      <c r="G117" s="95"/>
      <c r="H117" s="92">
        <f>F117+G117</f>
        <v>50000</v>
      </c>
      <c r="I117" s="95"/>
      <c r="J117" s="92">
        <f>H117+I117</f>
        <v>50000</v>
      </c>
      <c r="K117" s="95"/>
      <c r="L117" s="92">
        <f>J117+K117</f>
        <v>50000</v>
      </c>
    </row>
    <row r="118" spans="1:12" ht="97.5" customHeight="1">
      <c r="A118" s="11" t="s">
        <v>334</v>
      </c>
      <c r="B118" s="59" t="s">
        <v>134</v>
      </c>
      <c r="C118" s="59" t="s">
        <v>333</v>
      </c>
      <c r="D118" s="59" t="s">
        <v>335</v>
      </c>
      <c r="E118" s="59"/>
      <c r="F118" s="77">
        <f>F119</f>
        <v>100000</v>
      </c>
      <c r="G118" s="95"/>
      <c r="H118" s="93">
        <f>H119</f>
        <v>100000</v>
      </c>
      <c r="I118" s="95"/>
      <c r="J118" s="93">
        <f>J119</f>
        <v>100000</v>
      </c>
      <c r="K118" s="95"/>
      <c r="L118" s="93">
        <f>L119</f>
        <v>100000</v>
      </c>
    </row>
    <row r="119" spans="1:12" ht="81" customHeight="1">
      <c r="A119" s="11" t="s">
        <v>336</v>
      </c>
      <c r="B119" s="59" t="s">
        <v>134</v>
      </c>
      <c r="C119" s="59" t="s">
        <v>333</v>
      </c>
      <c r="D119" s="59" t="s">
        <v>337</v>
      </c>
      <c r="E119" s="59"/>
      <c r="F119" s="77">
        <f>F120</f>
        <v>100000</v>
      </c>
      <c r="G119" s="95"/>
      <c r="H119" s="93">
        <f>H120</f>
        <v>100000</v>
      </c>
      <c r="I119" s="95"/>
      <c r="J119" s="93">
        <f>J120</f>
        <v>100000</v>
      </c>
      <c r="K119" s="95"/>
      <c r="L119" s="93">
        <f>L120</f>
        <v>100000</v>
      </c>
    </row>
    <row r="120" spans="1:24" s="8" customFormat="1" ht="32.25" customHeight="1">
      <c r="A120" s="11" t="s">
        <v>247</v>
      </c>
      <c r="B120" s="59" t="s">
        <v>134</v>
      </c>
      <c r="C120" s="59" t="s">
        <v>333</v>
      </c>
      <c r="D120" s="59" t="s">
        <v>337</v>
      </c>
      <c r="E120" s="59" t="s">
        <v>225</v>
      </c>
      <c r="F120" s="76">
        <v>100000</v>
      </c>
      <c r="G120" s="97"/>
      <c r="H120" s="92">
        <f>F120+G120</f>
        <v>100000</v>
      </c>
      <c r="I120" s="98"/>
      <c r="J120" s="92">
        <f>H120+I120</f>
        <v>100000</v>
      </c>
      <c r="K120" s="98"/>
      <c r="L120" s="92">
        <f>J120+K120</f>
        <v>100000</v>
      </c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1:12" ht="20.25" customHeight="1">
      <c r="A121" s="11" t="s">
        <v>168</v>
      </c>
      <c r="B121" s="59">
        <v>901</v>
      </c>
      <c r="C121" s="59" t="s">
        <v>121</v>
      </c>
      <c r="D121" s="59"/>
      <c r="E121" s="59"/>
      <c r="F121" s="72">
        <f>F122+F127+F158+F135+F153+F140</f>
        <v>18992100</v>
      </c>
      <c r="G121" s="95"/>
      <c r="H121" s="94">
        <f>H122+H127+H158+H135+H153+H140</f>
        <v>18060100</v>
      </c>
      <c r="I121" s="95"/>
      <c r="J121" s="94">
        <f>J122+J127+J158+J135+J153+J140</f>
        <v>49033250</v>
      </c>
      <c r="K121" s="95"/>
      <c r="L121" s="94">
        <f>L122+L127+L158+L135+L153+L140</f>
        <v>49082233</v>
      </c>
    </row>
    <row r="122" spans="1:12" ht="18.75" customHeight="1">
      <c r="A122" s="11" t="s">
        <v>169</v>
      </c>
      <c r="B122" s="59" t="s">
        <v>134</v>
      </c>
      <c r="C122" s="59" t="s">
        <v>122</v>
      </c>
      <c r="D122" s="59"/>
      <c r="E122" s="59"/>
      <c r="F122" s="72">
        <f>F123</f>
        <v>85000</v>
      </c>
      <c r="G122" s="95"/>
      <c r="H122" s="94">
        <f>H123</f>
        <v>85000</v>
      </c>
      <c r="I122" s="95"/>
      <c r="J122" s="94">
        <f>J123</f>
        <v>85000</v>
      </c>
      <c r="K122" s="95"/>
      <c r="L122" s="94">
        <f>L123</f>
        <v>85000</v>
      </c>
    </row>
    <row r="123" spans="1:12" ht="133.5" customHeight="1">
      <c r="A123" s="11" t="s">
        <v>347</v>
      </c>
      <c r="B123" s="59" t="s">
        <v>134</v>
      </c>
      <c r="C123" s="59" t="s">
        <v>122</v>
      </c>
      <c r="D123" s="59" t="s">
        <v>346</v>
      </c>
      <c r="E123" s="59"/>
      <c r="F123" s="72">
        <f>F124</f>
        <v>85000</v>
      </c>
      <c r="G123" s="95"/>
      <c r="H123" s="94">
        <f>H124</f>
        <v>85000</v>
      </c>
      <c r="I123" s="95"/>
      <c r="J123" s="94">
        <f>J124</f>
        <v>85000</v>
      </c>
      <c r="K123" s="95"/>
      <c r="L123" s="94">
        <f>L124</f>
        <v>85000</v>
      </c>
    </row>
    <row r="124" spans="1:12" ht="84.75" customHeight="1">
      <c r="A124" s="44" t="s">
        <v>478</v>
      </c>
      <c r="B124" s="59" t="s">
        <v>134</v>
      </c>
      <c r="C124" s="59" t="s">
        <v>122</v>
      </c>
      <c r="D124" s="59" t="s">
        <v>348</v>
      </c>
      <c r="E124" s="59"/>
      <c r="F124" s="72">
        <f>F125</f>
        <v>85000</v>
      </c>
      <c r="G124" s="95"/>
      <c r="H124" s="94">
        <f>H125</f>
        <v>85000</v>
      </c>
      <c r="I124" s="95"/>
      <c r="J124" s="94">
        <f>J125</f>
        <v>85000</v>
      </c>
      <c r="K124" s="95"/>
      <c r="L124" s="94">
        <f>L125</f>
        <v>85000</v>
      </c>
    </row>
    <row r="125" spans="1:12" ht="33.75" customHeight="1">
      <c r="A125" s="47" t="s">
        <v>479</v>
      </c>
      <c r="B125" s="59" t="s">
        <v>134</v>
      </c>
      <c r="C125" s="59" t="s">
        <v>122</v>
      </c>
      <c r="D125" s="59" t="s">
        <v>526</v>
      </c>
      <c r="E125" s="59"/>
      <c r="F125" s="72">
        <f>F126</f>
        <v>85000</v>
      </c>
      <c r="G125" s="95"/>
      <c r="H125" s="72">
        <f>H126</f>
        <v>85000</v>
      </c>
      <c r="I125" s="95"/>
      <c r="J125" s="72">
        <f>J126</f>
        <v>85000</v>
      </c>
      <c r="K125" s="95"/>
      <c r="L125" s="72">
        <f>L126</f>
        <v>85000</v>
      </c>
    </row>
    <row r="126" spans="1:12" ht="17.25" customHeight="1">
      <c r="A126" s="11" t="s">
        <v>233</v>
      </c>
      <c r="B126" s="59" t="s">
        <v>134</v>
      </c>
      <c r="C126" s="59" t="s">
        <v>122</v>
      </c>
      <c r="D126" s="59" t="s">
        <v>526</v>
      </c>
      <c r="E126" s="59" t="s">
        <v>232</v>
      </c>
      <c r="F126" s="72">
        <v>85000</v>
      </c>
      <c r="G126" s="95"/>
      <c r="H126" s="92">
        <f>F126+G126</f>
        <v>85000</v>
      </c>
      <c r="I126" s="95"/>
      <c r="J126" s="92">
        <f>H126+I126</f>
        <v>85000</v>
      </c>
      <c r="K126" s="95"/>
      <c r="L126" s="92">
        <f>J126+K126</f>
        <v>85000</v>
      </c>
    </row>
    <row r="127" spans="1:12" ht="15" customHeight="1">
      <c r="A127" s="11" t="s">
        <v>253</v>
      </c>
      <c r="B127" s="59" t="s">
        <v>134</v>
      </c>
      <c r="C127" s="59" t="s">
        <v>123</v>
      </c>
      <c r="D127" s="59"/>
      <c r="E127" s="59"/>
      <c r="F127" s="72">
        <f>F128</f>
        <v>1492100</v>
      </c>
      <c r="G127" s="95"/>
      <c r="H127" s="72">
        <f>H128</f>
        <v>1492100</v>
      </c>
      <c r="I127" s="95"/>
      <c r="J127" s="72">
        <f>J128</f>
        <v>10093100</v>
      </c>
      <c r="K127" s="95"/>
      <c r="L127" s="72">
        <f>L128</f>
        <v>10093100</v>
      </c>
    </row>
    <row r="128" spans="1:12" ht="68.25" customHeight="1">
      <c r="A128" s="56" t="s">
        <v>320</v>
      </c>
      <c r="B128" s="59" t="s">
        <v>134</v>
      </c>
      <c r="C128" s="59" t="s">
        <v>123</v>
      </c>
      <c r="D128" s="59" t="s">
        <v>192</v>
      </c>
      <c r="E128" s="59"/>
      <c r="F128" s="72">
        <f>F129+F132</f>
        <v>1492100</v>
      </c>
      <c r="G128" s="95"/>
      <c r="H128" s="72">
        <f>H129+H132</f>
        <v>1492100</v>
      </c>
      <c r="I128" s="95"/>
      <c r="J128" s="72">
        <f>J129+J132</f>
        <v>10093100</v>
      </c>
      <c r="K128" s="95"/>
      <c r="L128" s="72">
        <f>L129+L132</f>
        <v>10093100</v>
      </c>
    </row>
    <row r="129" spans="1:12" ht="47.25" customHeight="1">
      <c r="A129" s="11" t="s">
        <v>342</v>
      </c>
      <c r="B129" s="59" t="s">
        <v>134</v>
      </c>
      <c r="C129" s="59" t="s">
        <v>123</v>
      </c>
      <c r="D129" s="59" t="s">
        <v>315</v>
      </c>
      <c r="E129" s="59"/>
      <c r="F129" s="72">
        <f>F130</f>
        <v>150000</v>
      </c>
      <c r="G129" s="95"/>
      <c r="H129" s="72">
        <f>H130</f>
        <v>150000</v>
      </c>
      <c r="I129" s="95"/>
      <c r="J129" s="72">
        <f>J130</f>
        <v>150000</v>
      </c>
      <c r="K129" s="95"/>
      <c r="L129" s="72">
        <f>L130</f>
        <v>150000</v>
      </c>
    </row>
    <row r="130" spans="1:12" ht="39" customHeight="1">
      <c r="A130" s="11" t="s">
        <v>316</v>
      </c>
      <c r="B130" s="59" t="s">
        <v>134</v>
      </c>
      <c r="C130" s="59" t="s">
        <v>123</v>
      </c>
      <c r="D130" s="59" t="s">
        <v>343</v>
      </c>
      <c r="E130" s="59"/>
      <c r="F130" s="72">
        <f>F131</f>
        <v>150000</v>
      </c>
      <c r="G130" s="95"/>
      <c r="H130" s="72">
        <f>H131</f>
        <v>150000</v>
      </c>
      <c r="I130" s="95"/>
      <c r="J130" s="72">
        <f>J131</f>
        <v>150000</v>
      </c>
      <c r="K130" s="95"/>
      <c r="L130" s="72">
        <f>L131</f>
        <v>150000</v>
      </c>
    </row>
    <row r="131" spans="1:12" ht="39" customHeight="1">
      <c r="A131" s="11" t="s">
        <v>249</v>
      </c>
      <c r="B131" s="59" t="s">
        <v>134</v>
      </c>
      <c r="C131" s="59" t="s">
        <v>123</v>
      </c>
      <c r="D131" s="59" t="s">
        <v>343</v>
      </c>
      <c r="E131" s="59" t="s">
        <v>225</v>
      </c>
      <c r="F131" s="76">
        <v>150000</v>
      </c>
      <c r="G131" s="95"/>
      <c r="H131" s="92">
        <f>F131+G131</f>
        <v>150000</v>
      </c>
      <c r="I131" s="95"/>
      <c r="J131" s="92">
        <f>H131+I131</f>
        <v>150000</v>
      </c>
      <c r="K131" s="95"/>
      <c r="L131" s="92">
        <f>J131+K131</f>
        <v>150000</v>
      </c>
    </row>
    <row r="132" spans="1:12" ht="61.5" customHeight="1">
      <c r="A132" s="15" t="s">
        <v>339</v>
      </c>
      <c r="B132" s="59" t="s">
        <v>134</v>
      </c>
      <c r="C132" s="59" t="s">
        <v>123</v>
      </c>
      <c r="D132" s="59" t="s">
        <v>338</v>
      </c>
      <c r="E132" s="59"/>
      <c r="F132" s="76">
        <f>F133</f>
        <v>1342100</v>
      </c>
      <c r="G132" s="95"/>
      <c r="H132" s="76">
        <f>H133</f>
        <v>1342100</v>
      </c>
      <c r="I132" s="95"/>
      <c r="J132" s="76">
        <f>J133</f>
        <v>9943100</v>
      </c>
      <c r="K132" s="95"/>
      <c r="L132" s="76">
        <f>L133</f>
        <v>9943100</v>
      </c>
    </row>
    <row r="133" spans="1:12" ht="32.25" customHeight="1">
      <c r="A133" s="15" t="s">
        <v>340</v>
      </c>
      <c r="B133" s="59" t="s">
        <v>134</v>
      </c>
      <c r="C133" s="59" t="s">
        <v>123</v>
      </c>
      <c r="D133" s="59" t="s">
        <v>341</v>
      </c>
      <c r="E133" s="59"/>
      <c r="F133" s="76">
        <f>F134</f>
        <v>1342100</v>
      </c>
      <c r="G133" s="95"/>
      <c r="H133" s="76">
        <f>H134</f>
        <v>1342100</v>
      </c>
      <c r="I133" s="95"/>
      <c r="J133" s="76">
        <f>J134</f>
        <v>9943100</v>
      </c>
      <c r="K133" s="95"/>
      <c r="L133" s="76">
        <f>L134</f>
        <v>9943100</v>
      </c>
    </row>
    <row r="134" spans="1:12" ht="36.75" customHeight="1">
      <c r="A134" s="11" t="s">
        <v>249</v>
      </c>
      <c r="B134" s="59" t="s">
        <v>134</v>
      </c>
      <c r="C134" s="59" t="s">
        <v>123</v>
      </c>
      <c r="D134" s="59" t="s">
        <v>341</v>
      </c>
      <c r="E134" s="59" t="s">
        <v>225</v>
      </c>
      <c r="F134" s="76">
        <v>1342100</v>
      </c>
      <c r="G134" s="95"/>
      <c r="H134" s="92">
        <f>F134+G134</f>
        <v>1342100</v>
      </c>
      <c r="I134" s="95">
        <v>8601000</v>
      </c>
      <c r="J134" s="92">
        <f>H134+I134</f>
        <v>9943100</v>
      </c>
      <c r="K134" s="95"/>
      <c r="L134" s="92">
        <f>J134+K134</f>
        <v>9943100</v>
      </c>
    </row>
    <row r="135" spans="1:12" ht="20.25" customHeight="1">
      <c r="A135" s="11" t="s">
        <v>140</v>
      </c>
      <c r="B135" s="59" t="s">
        <v>134</v>
      </c>
      <c r="C135" s="59" t="s">
        <v>141</v>
      </c>
      <c r="D135" s="59"/>
      <c r="E135" s="59"/>
      <c r="F135" s="72">
        <f>F136</f>
        <v>395000</v>
      </c>
      <c r="G135" s="95"/>
      <c r="H135" s="72">
        <f>H136</f>
        <v>395000</v>
      </c>
      <c r="I135" s="95"/>
      <c r="J135" s="72">
        <f>J136</f>
        <v>395000</v>
      </c>
      <c r="K135" s="95"/>
      <c r="L135" s="72">
        <f>L136</f>
        <v>395000</v>
      </c>
    </row>
    <row r="136" spans="1:12" ht="95.25" customHeight="1">
      <c r="A136" s="23" t="s">
        <v>263</v>
      </c>
      <c r="B136" s="59" t="s">
        <v>134</v>
      </c>
      <c r="C136" s="59" t="s">
        <v>141</v>
      </c>
      <c r="D136" s="59" t="s">
        <v>114</v>
      </c>
      <c r="E136" s="59"/>
      <c r="F136" s="72">
        <f>F137</f>
        <v>395000</v>
      </c>
      <c r="G136" s="95"/>
      <c r="H136" s="72">
        <f>H137</f>
        <v>395000</v>
      </c>
      <c r="I136" s="95"/>
      <c r="J136" s="72">
        <f>J137</f>
        <v>395000</v>
      </c>
      <c r="K136" s="95"/>
      <c r="L136" s="72">
        <f>L137</f>
        <v>395000</v>
      </c>
    </row>
    <row r="137" spans="1:12" ht="48.75" customHeight="1">
      <c r="A137" s="23" t="s">
        <v>557</v>
      </c>
      <c r="B137" s="59" t="s">
        <v>134</v>
      </c>
      <c r="C137" s="59" t="s">
        <v>141</v>
      </c>
      <c r="D137" s="59" t="s">
        <v>351</v>
      </c>
      <c r="E137" s="59"/>
      <c r="F137" s="72">
        <f>F138</f>
        <v>395000</v>
      </c>
      <c r="G137" s="95"/>
      <c r="H137" s="72">
        <f>H138</f>
        <v>395000</v>
      </c>
      <c r="I137" s="95"/>
      <c r="J137" s="72">
        <f>J138</f>
        <v>395000</v>
      </c>
      <c r="K137" s="95"/>
      <c r="L137" s="72">
        <f>L138</f>
        <v>395000</v>
      </c>
    </row>
    <row r="138" spans="1:12" ht="34.5" customHeight="1">
      <c r="A138" s="23" t="s">
        <v>349</v>
      </c>
      <c r="B138" s="59" t="s">
        <v>134</v>
      </c>
      <c r="C138" s="59" t="s">
        <v>141</v>
      </c>
      <c r="D138" s="59" t="s">
        <v>350</v>
      </c>
      <c r="E138" s="59"/>
      <c r="F138" s="72">
        <f>F139</f>
        <v>395000</v>
      </c>
      <c r="G138" s="95"/>
      <c r="H138" s="72">
        <f>H139</f>
        <v>395000</v>
      </c>
      <c r="I138" s="95"/>
      <c r="J138" s="72">
        <f>J139</f>
        <v>395000</v>
      </c>
      <c r="K138" s="95"/>
      <c r="L138" s="72">
        <f>L139</f>
        <v>395000</v>
      </c>
    </row>
    <row r="139" spans="1:12" ht="66" customHeight="1">
      <c r="A139" s="47" t="s">
        <v>293</v>
      </c>
      <c r="B139" s="59" t="s">
        <v>134</v>
      </c>
      <c r="C139" s="59" t="s">
        <v>141</v>
      </c>
      <c r="D139" s="59" t="s">
        <v>350</v>
      </c>
      <c r="E139" s="59" t="s">
        <v>239</v>
      </c>
      <c r="F139" s="72">
        <v>395000</v>
      </c>
      <c r="G139" s="95"/>
      <c r="H139" s="92">
        <f>F139+G139</f>
        <v>395000</v>
      </c>
      <c r="I139" s="95"/>
      <c r="J139" s="92">
        <f>H139+I139</f>
        <v>395000</v>
      </c>
      <c r="K139" s="95"/>
      <c r="L139" s="92">
        <f>J139+K139</f>
        <v>395000</v>
      </c>
    </row>
    <row r="140" spans="1:12" ht="21" customHeight="1">
      <c r="A140" s="16" t="s">
        <v>250</v>
      </c>
      <c r="B140" s="59" t="s">
        <v>134</v>
      </c>
      <c r="C140" s="59" t="s">
        <v>251</v>
      </c>
      <c r="D140" s="59"/>
      <c r="E140" s="59"/>
      <c r="F140" s="76">
        <f>F141</f>
        <v>15833000</v>
      </c>
      <c r="G140" s="96"/>
      <c r="H140" s="76">
        <f>H141</f>
        <v>14901000</v>
      </c>
      <c r="I140" s="95"/>
      <c r="J140" s="76">
        <f>J141</f>
        <v>8571000</v>
      </c>
      <c r="K140" s="95"/>
      <c r="L140" s="76">
        <f>L141</f>
        <v>8571000</v>
      </c>
    </row>
    <row r="141" spans="1:12" ht="93.75" customHeight="1">
      <c r="A141" s="23" t="s">
        <v>263</v>
      </c>
      <c r="B141" s="59" t="s">
        <v>134</v>
      </c>
      <c r="C141" s="59" t="s">
        <v>251</v>
      </c>
      <c r="D141" s="59" t="s">
        <v>114</v>
      </c>
      <c r="E141" s="59"/>
      <c r="F141" s="76">
        <f>F142</f>
        <v>15833000</v>
      </c>
      <c r="G141" s="95"/>
      <c r="H141" s="76">
        <f>H142</f>
        <v>14901000</v>
      </c>
      <c r="I141" s="95"/>
      <c r="J141" s="76">
        <f>J142</f>
        <v>8571000</v>
      </c>
      <c r="K141" s="95"/>
      <c r="L141" s="76">
        <f>L142</f>
        <v>8571000</v>
      </c>
    </row>
    <row r="142" spans="1:12" ht="64.5" customHeight="1">
      <c r="A142" s="23" t="s">
        <v>545</v>
      </c>
      <c r="B142" s="59" t="s">
        <v>134</v>
      </c>
      <c r="C142" s="59" t="s">
        <v>251</v>
      </c>
      <c r="D142" s="59" t="s">
        <v>352</v>
      </c>
      <c r="E142" s="59"/>
      <c r="F142" s="76">
        <f>F143+F145+F147+F151+F149</f>
        <v>15833000</v>
      </c>
      <c r="G142" s="95"/>
      <c r="H142" s="76">
        <f>H143+H145+H147+H151+H149</f>
        <v>14901000</v>
      </c>
      <c r="I142" s="95"/>
      <c r="J142" s="76">
        <f>J143+J145+J147+J151+J149</f>
        <v>8571000</v>
      </c>
      <c r="K142" s="95"/>
      <c r="L142" s="76">
        <f>L143+L145+L147+L151+L149</f>
        <v>8571000</v>
      </c>
    </row>
    <row r="143" spans="1:12" ht="64.5" customHeight="1">
      <c r="A143" s="23" t="s">
        <v>44</v>
      </c>
      <c r="B143" s="59" t="s">
        <v>134</v>
      </c>
      <c r="C143" s="59" t="s">
        <v>251</v>
      </c>
      <c r="D143" s="59" t="s">
        <v>35</v>
      </c>
      <c r="E143" s="59"/>
      <c r="F143" s="76">
        <f>F144</f>
        <v>333000</v>
      </c>
      <c r="G143" s="95"/>
      <c r="H143" s="76">
        <f>H144</f>
        <v>333000</v>
      </c>
      <c r="I143" s="95"/>
      <c r="J143" s="76">
        <f>J144</f>
        <v>0</v>
      </c>
      <c r="K143" s="95"/>
      <c r="L143" s="76">
        <f>L144</f>
        <v>298000</v>
      </c>
    </row>
    <row r="144" spans="1:12" ht="34.5" customHeight="1">
      <c r="A144" s="16" t="s">
        <v>247</v>
      </c>
      <c r="B144" s="59" t="s">
        <v>134</v>
      </c>
      <c r="C144" s="59" t="s">
        <v>251</v>
      </c>
      <c r="D144" s="59" t="s">
        <v>35</v>
      </c>
      <c r="E144" s="59" t="s">
        <v>225</v>
      </c>
      <c r="F144" s="76">
        <v>333000</v>
      </c>
      <c r="G144" s="95"/>
      <c r="H144" s="92">
        <f>F144+G144</f>
        <v>333000</v>
      </c>
      <c r="I144" s="95">
        <v>-333000</v>
      </c>
      <c r="J144" s="92">
        <f>H144+I144</f>
        <v>0</v>
      </c>
      <c r="K144" s="95">
        <v>298000</v>
      </c>
      <c r="L144" s="92">
        <f>J144+K144</f>
        <v>298000</v>
      </c>
    </row>
    <row r="145" spans="1:12" ht="63.75" customHeight="1">
      <c r="A145" s="43" t="s">
        <v>354</v>
      </c>
      <c r="B145" s="59" t="s">
        <v>134</v>
      </c>
      <c r="C145" s="59" t="s">
        <v>251</v>
      </c>
      <c r="D145" s="59" t="s">
        <v>353</v>
      </c>
      <c r="E145" s="59"/>
      <c r="F145" s="76">
        <f>F146</f>
        <v>5000000</v>
      </c>
      <c r="G145" s="95"/>
      <c r="H145" s="76">
        <f>H146</f>
        <v>5000000</v>
      </c>
      <c r="I145" s="95"/>
      <c r="J145" s="76">
        <f>J146</f>
        <v>5000000</v>
      </c>
      <c r="K145" s="95"/>
      <c r="L145" s="76">
        <f>L146</f>
        <v>5000000</v>
      </c>
    </row>
    <row r="146" spans="1:12" ht="39" customHeight="1">
      <c r="A146" s="16" t="s">
        <v>247</v>
      </c>
      <c r="B146" s="61" t="s">
        <v>134</v>
      </c>
      <c r="C146" s="61" t="s">
        <v>251</v>
      </c>
      <c r="D146" s="61" t="s">
        <v>353</v>
      </c>
      <c r="E146" s="61" t="s">
        <v>225</v>
      </c>
      <c r="F146" s="76">
        <v>5000000</v>
      </c>
      <c r="G146" s="95"/>
      <c r="H146" s="92">
        <f>F146+G146</f>
        <v>5000000</v>
      </c>
      <c r="I146" s="95"/>
      <c r="J146" s="92">
        <f>H146+I146</f>
        <v>5000000</v>
      </c>
      <c r="K146" s="95"/>
      <c r="L146" s="92">
        <f>J146+K146</f>
        <v>5000000</v>
      </c>
    </row>
    <row r="147" spans="1:12" ht="63" customHeight="1">
      <c r="A147" s="43" t="s">
        <v>355</v>
      </c>
      <c r="B147" s="59" t="s">
        <v>134</v>
      </c>
      <c r="C147" s="59" t="s">
        <v>251</v>
      </c>
      <c r="D147" s="59" t="s">
        <v>356</v>
      </c>
      <c r="E147" s="59"/>
      <c r="F147" s="76">
        <f>F148</f>
        <v>6000000</v>
      </c>
      <c r="G147" s="95"/>
      <c r="H147" s="76">
        <f>H148</f>
        <v>5068000</v>
      </c>
      <c r="I147" s="95"/>
      <c r="J147" s="76">
        <f>J148</f>
        <v>2089165.5299999998</v>
      </c>
      <c r="K147" s="95"/>
      <c r="L147" s="76">
        <f>L148</f>
        <v>1508108.5299999998</v>
      </c>
    </row>
    <row r="148" spans="1:12" ht="38.25" customHeight="1">
      <c r="A148" s="16" t="s">
        <v>247</v>
      </c>
      <c r="B148" s="61" t="s">
        <v>134</v>
      </c>
      <c r="C148" s="61" t="s">
        <v>251</v>
      </c>
      <c r="D148" s="61" t="s">
        <v>356</v>
      </c>
      <c r="E148" s="61" t="s">
        <v>225</v>
      </c>
      <c r="F148" s="76">
        <v>6000000</v>
      </c>
      <c r="G148" s="95">
        <v>-932000</v>
      </c>
      <c r="H148" s="92">
        <f>F148+G148</f>
        <v>5068000</v>
      </c>
      <c r="I148" s="95">
        <v>-2978834.47</v>
      </c>
      <c r="J148" s="92">
        <f>H148+I148</f>
        <v>2089165.5299999998</v>
      </c>
      <c r="K148" s="95">
        <v>-581057</v>
      </c>
      <c r="L148" s="92">
        <f>J148+K148</f>
        <v>1508108.5299999998</v>
      </c>
    </row>
    <row r="149" spans="1:12" ht="34.5" customHeight="1">
      <c r="A149" s="16" t="s">
        <v>87</v>
      </c>
      <c r="B149" s="61" t="s">
        <v>134</v>
      </c>
      <c r="C149" s="61" t="s">
        <v>251</v>
      </c>
      <c r="D149" s="61" t="s">
        <v>36</v>
      </c>
      <c r="E149" s="61"/>
      <c r="F149" s="76">
        <f>F150</f>
        <v>3000000</v>
      </c>
      <c r="G149" s="95"/>
      <c r="H149" s="76">
        <f>H150</f>
        <v>3000000</v>
      </c>
      <c r="I149" s="95"/>
      <c r="J149" s="76">
        <f>J150</f>
        <v>1000000</v>
      </c>
      <c r="K149" s="95"/>
      <c r="L149" s="76">
        <f>L150</f>
        <v>1283057</v>
      </c>
    </row>
    <row r="150" spans="1:12" ht="38.25" customHeight="1">
      <c r="A150" s="16" t="s">
        <v>247</v>
      </c>
      <c r="B150" s="61" t="s">
        <v>134</v>
      </c>
      <c r="C150" s="61" t="s">
        <v>251</v>
      </c>
      <c r="D150" s="61" t="s">
        <v>36</v>
      </c>
      <c r="E150" s="61" t="s">
        <v>225</v>
      </c>
      <c r="F150" s="76">
        <v>3000000</v>
      </c>
      <c r="G150" s="95"/>
      <c r="H150" s="92">
        <f>F150+G150</f>
        <v>3000000</v>
      </c>
      <c r="I150" s="95">
        <v>-2000000</v>
      </c>
      <c r="J150" s="92">
        <f>H150+I150</f>
        <v>1000000</v>
      </c>
      <c r="K150" s="95">
        <f>581057-298000</f>
        <v>283057</v>
      </c>
      <c r="L150" s="92">
        <f>J150+K150</f>
        <v>1283057</v>
      </c>
    </row>
    <row r="151" spans="1:12" ht="48" customHeight="1">
      <c r="A151" s="23" t="s">
        <v>357</v>
      </c>
      <c r="B151" s="59" t="s">
        <v>134</v>
      </c>
      <c r="C151" s="59" t="s">
        <v>251</v>
      </c>
      <c r="D151" s="59" t="s">
        <v>358</v>
      </c>
      <c r="E151" s="59"/>
      <c r="F151" s="76">
        <f>F152</f>
        <v>1500000</v>
      </c>
      <c r="G151" s="95"/>
      <c r="H151" s="76">
        <f>H152</f>
        <v>1500000</v>
      </c>
      <c r="I151" s="95"/>
      <c r="J151" s="76">
        <f>J152</f>
        <v>481834.47</v>
      </c>
      <c r="K151" s="95"/>
      <c r="L151" s="76">
        <f>L152</f>
        <v>481834.47</v>
      </c>
    </row>
    <row r="152" spans="1:12" ht="33" customHeight="1">
      <c r="A152" s="16" t="s">
        <v>247</v>
      </c>
      <c r="B152" s="61" t="s">
        <v>134</v>
      </c>
      <c r="C152" s="61" t="s">
        <v>251</v>
      </c>
      <c r="D152" s="61" t="s">
        <v>358</v>
      </c>
      <c r="E152" s="61" t="s">
        <v>225</v>
      </c>
      <c r="F152" s="76">
        <v>1500000</v>
      </c>
      <c r="G152" s="95"/>
      <c r="H152" s="76">
        <v>1500000</v>
      </c>
      <c r="I152" s="95">
        <v>-1018165.53</v>
      </c>
      <c r="J152" s="76">
        <f>H152+I152</f>
        <v>481834.47</v>
      </c>
      <c r="K152" s="95"/>
      <c r="L152" s="76">
        <f>J152+K152</f>
        <v>481834.47</v>
      </c>
    </row>
    <row r="153" spans="1:12" ht="21" customHeight="1">
      <c r="A153" s="16" t="s">
        <v>196</v>
      </c>
      <c r="B153" s="59" t="s">
        <v>134</v>
      </c>
      <c r="C153" s="59" t="s">
        <v>197</v>
      </c>
      <c r="D153" s="59"/>
      <c r="E153" s="59"/>
      <c r="F153" s="87">
        <f>F154</f>
        <v>87000</v>
      </c>
      <c r="G153" s="95"/>
      <c r="H153" s="87">
        <f>H154</f>
        <v>87000</v>
      </c>
      <c r="I153" s="95"/>
      <c r="J153" s="87">
        <f>J154</f>
        <v>87000</v>
      </c>
      <c r="K153" s="95"/>
      <c r="L153" s="87">
        <f>L154</f>
        <v>87000</v>
      </c>
    </row>
    <row r="154" spans="1:12" ht="81.75" customHeight="1">
      <c r="A154" s="13" t="s">
        <v>435</v>
      </c>
      <c r="B154" s="59" t="s">
        <v>134</v>
      </c>
      <c r="C154" s="59" t="s">
        <v>197</v>
      </c>
      <c r="D154" s="59" t="s">
        <v>436</v>
      </c>
      <c r="E154" s="59"/>
      <c r="F154" s="87">
        <f>F155</f>
        <v>87000</v>
      </c>
      <c r="G154" s="95"/>
      <c r="H154" s="87">
        <f>H155</f>
        <v>87000</v>
      </c>
      <c r="I154" s="95"/>
      <c r="J154" s="87">
        <f>J155</f>
        <v>87000</v>
      </c>
      <c r="K154" s="95"/>
      <c r="L154" s="87">
        <f>L155</f>
        <v>87000</v>
      </c>
    </row>
    <row r="155" spans="1:12" ht="36.75" customHeight="1">
      <c r="A155" s="11" t="s">
        <v>534</v>
      </c>
      <c r="B155" s="59" t="s">
        <v>134</v>
      </c>
      <c r="C155" s="59" t="s">
        <v>197</v>
      </c>
      <c r="D155" s="59" t="s">
        <v>556</v>
      </c>
      <c r="E155" s="59"/>
      <c r="F155" s="87">
        <f>F156</f>
        <v>87000</v>
      </c>
      <c r="G155" s="95"/>
      <c r="H155" s="87">
        <f>H156</f>
        <v>87000</v>
      </c>
      <c r="I155" s="95"/>
      <c r="J155" s="87">
        <f>J156</f>
        <v>87000</v>
      </c>
      <c r="K155" s="95"/>
      <c r="L155" s="87">
        <f>L156</f>
        <v>87000</v>
      </c>
    </row>
    <row r="156" spans="1:12" ht="48" customHeight="1">
      <c r="A156" s="11" t="s">
        <v>39</v>
      </c>
      <c r="B156" s="59" t="s">
        <v>134</v>
      </c>
      <c r="C156" s="59" t="s">
        <v>197</v>
      </c>
      <c r="D156" s="59" t="s">
        <v>533</v>
      </c>
      <c r="E156" s="59"/>
      <c r="F156" s="72">
        <f>F157</f>
        <v>87000</v>
      </c>
      <c r="G156" s="95"/>
      <c r="H156" s="72">
        <f>H157</f>
        <v>87000</v>
      </c>
      <c r="I156" s="95"/>
      <c r="J156" s="72">
        <f>J157</f>
        <v>87000</v>
      </c>
      <c r="K156" s="95"/>
      <c r="L156" s="72">
        <f>L157</f>
        <v>87000</v>
      </c>
    </row>
    <row r="157" spans="1:12" ht="48.75" customHeight="1">
      <c r="A157" s="26" t="s">
        <v>229</v>
      </c>
      <c r="B157" s="59" t="s">
        <v>134</v>
      </c>
      <c r="C157" s="59" t="s">
        <v>197</v>
      </c>
      <c r="D157" s="59" t="s">
        <v>533</v>
      </c>
      <c r="E157" s="59" t="s">
        <v>224</v>
      </c>
      <c r="F157" s="72">
        <v>87000</v>
      </c>
      <c r="G157" s="95"/>
      <c r="H157" s="92">
        <f>F157+G157</f>
        <v>87000</v>
      </c>
      <c r="I157" s="95"/>
      <c r="J157" s="92">
        <f>H157+I157</f>
        <v>87000</v>
      </c>
      <c r="K157" s="95"/>
      <c r="L157" s="92">
        <f>J157+K157</f>
        <v>87000</v>
      </c>
    </row>
    <row r="158" spans="1:12" ht="30.75" customHeight="1">
      <c r="A158" s="11" t="s">
        <v>170</v>
      </c>
      <c r="B158" s="59" t="s">
        <v>134</v>
      </c>
      <c r="C158" s="59" t="s">
        <v>139</v>
      </c>
      <c r="D158" s="59"/>
      <c r="E158" s="59"/>
      <c r="F158" s="72">
        <f>F159+F162</f>
        <v>1100000</v>
      </c>
      <c r="G158" s="95"/>
      <c r="H158" s="72">
        <f>H159+H162</f>
        <v>1100000</v>
      </c>
      <c r="I158" s="95"/>
      <c r="J158" s="72">
        <f>J159+J162</f>
        <v>29802150</v>
      </c>
      <c r="K158" s="95"/>
      <c r="L158" s="72">
        <f>L159+L162</f>
        <v>29851133</v>
      </c>
    </row>
    <row r="159" spans="1:12" ht="83.25" customHeight="1">
      <c r="A159" s="27" t="s">
        <v>359</v>
      </c>
      <c r="B159" s="59" t="s">
        <v>134</v>
      </c>
      <c r="C159" s="59" t="s">
        <v>139</v>
      </c>
      <c r="D159" s="59" t="s">
        <v>360</v>
      </c>
      <c r="E159" s="59"/>
      <c r="F159" s="72">
        <f>F160</f>
        <v>1000000</v>
      </c>
      <c r="G159" s="95"/>
      <c r="H159" s="72">
        <f>H160</f>
        <v>1000000</v>
      </c>
      <c r="I159" s="95"/>
      <c r="J159" s="72">
        <f>J160</f>
        <v>29702150</v>
      </c>
      <c r="K159" s="95"/>
      <c r="L159" s="72">
        <f>L160</f>
        <v>29751133</v>
      </c>
    </row>
    <row r="160" spans="1:12" ht="37.5" customHeight="1">
      <c r="A160" s="11" t="s">
        <v>361</v>
      </c>
      <c r="B160" s="59" t="s">
        <v>134</v>
      </c>
      <c r="C160" s="59" t="s">
        <v>139</v>
      </c>
      <c r="D160" s="59" t="s">
        <v>362</v>
      </c>
      <c r="E160" s="59"/>
      <c r="F160" s="72">
        <f>F161</f>
        <v>1000000</v>
      </c>
      <c r="G160" s="95"/>
      <c r="H160" s="72">
        <f>H161</f>
        <v>1000000</v>
      </c>
      <c r="I160" s="95"/>
      <c r="J160" s="72">
        <f>J161</f>
        <v>29702150</v>
      </c>
      <c r="K160" s="95"/>
      <c r="L160" s="72">
        <f>L161</f>
        <v>29751133</v>
      </c>
    </row>
    <row r="161" spans="1:12" ht="36" customHeight="1">
      <c r="A161" s="11" t="s">
        <v>249</v>
      </c>
      <c r="B161" s="59" t="s">
        <v>134</v>
      </c>
      <c r="C161" s="59" t="s">
        <v>139</v>
      </c>
      <c r="D161" s="59" t="s">
        <v>362</v>
      </c>
      <c r="E161" s="59" t="s">
        <v>225</v>
      </c>
      <c r="F161" s="72">
        <v>1000000</v>
      </c>
      <c r="G161" s="95"/>
      <c r="H161" s="92">
        <f>F161+G161</f>
        <v>1000000</v>
      </c>
      <c r="I161" s="95">
        <v>28702150</v>
      </c>
      <c r="J161" s="92">
        <f>H161+I161</f>
        <v>29702150</v>
      </c>
      <c r="K161" s="95">
        <v>48983</v>
      </c>
      <c r="L161" s="92">
        <f>J161+K161</f>
        <v>29751133</v>
      </c>
    </row>
    <row r="162" spans="1:12" ht="128.25" customHeight="1">
      <c r="A162" s="11" t="s">
        <v>347</v>
      </c>
      <c r="B162" s="59" t="s">
        <v>134</v>
      </c>
      <c r="C162" s="59" t="s">
        <v>139</v>
      </c>
      <c r="D162" s="59" t="s">
        <v>346</v>
      </c>
      <c r="E162" s="59"/>
      <c r="F162" s="72">
        <f>F163</f>
        <v>100000</v>
      </c>
      <c r="G162" s="95"/>
      <c r="H162" s="72">
        <f>H163</f>
        <v>100000</v>
      </c>
      <c r="I162" s="95"/>
      <c r="J162" s="72">
        <f>J163</f>
        <v>100000</v>
      </c>
      <c r="K162" s="95"/>
      <c r="L162" s="72">
        <f>L163</f>
        <v>100000</v>
      </c>
    </row>
    <row r="163" spans="1:12" ht="96.75" customHeight="1">
      <c r="A163" s="44" t="s">
        <v>478</v>
      </c>
      <c r="B163" s="59" t="s">
        <v>134</v>
      </c>
      <c r="C163" s="59" t="s">
        <v>139</v>
      </c>
      <c r="D163" s="59" t="s">
        <v>348</v>
      </c>
      <c r="E163" s="59"/>
      <c r="F163" s="72">
        <f>F166+F164</f>
        <v>100000</v>
      </c>
      <c r="G163" s="95"/>
      <c r="H163" s="72">
        <f>H166+H164</f>
        <v>100000</v>
      </c>
      <c r="I163" s="95"/>
      <c r="J163" s="72">
        <f>J166+J164</f>
        <v>100000</v>
      </c>
      <c r="K163" s="95"/>
      <c r="L163" s="72">
        <f>L166+L164</f>
        <v>100000</v>
      </c>
    </row>
    <row r="164" spans="1:12" ht="51.75" customHeight="1">
      <c r="A164" s="44" t="s">
        <v>88</v>
      </c>
      <c r="B164" s="59" t="s">
        <v>134</v>
      </c>
      <c r="C164" s="59" t="s">
        <v>139</v>
      </c>
      <c r="D164" s="59" t="s">
        <v>89</v>
      </c>
      <c r="E164" s="59"/>
      <c r="F164" s="72">
        <f>F165</f>
        <v>50000</v>
      </c>
      <c r="G164" s="95"/>
      <c r="H164" s="72">
        <f>H165</f>
        <v>50000</v>
      </c>
      <c r="I164" s="95"/>
      <c r="J164" s="72">
        <f>J165</f>
        <v>50000</v>
      </c>
      <c r="K164" s="95"/>
      <c r="L164" s="72">
        <f>L165</f>
        <v>50000</v>
      </c>
    </row>
    <row r="165" spans="1:12" ht="63" customHeight="1">
      <c r="A165" s="27" t="s">
        <v>293</v>
      </c>
      <c r="B165" s="59" t="s">
        <v>134</v>
      </c>
      <c r="C165" s="59" t="s">
        <v>139</v>
      </c>
      <c r="D165" s="59" t="s">
        <v>89</v>
      </c>
      <c r="E165" s="59" t="s">
        <v>239</v>
      </c>
      <c r="F165" s="72">
        <v>50000</v>
      </c>
      <c r="G165" s="95"/>
      <c r="H165" s="92">
        <f>F165+G165</f>
        <v>50000</v>
      </c>
      <c r="I165" s="95"/>
      <c r="J165" s="92">
        <f>H165+I165</f>
        <v>50000</v>
      </c>
      <c r="K165" s="95"/>
      <c r="L165" s="92">
        <f>J165+K165</f>
        <v>50000</v>
      </c>
    </row>
    <row r="166" spans="1:12" ht="36.75" customHeight="1">
      <c r="A166" s="11" t="s">
        <v>252</v>
      </c>
      <c r="B166" s="59" t="s">
        <v>134</v>
      </c>
      <c r="C166" s="59" t="s">
        <v>139</v>
      </c>
      <c r="D166" s="59" t="s">
        <v>525</v>
      </c>
      <c r="E166" s="59"/>
      <c r="F166" s="72">
        <f>F167</f>
        <v>50000</v>
      </c>
      <c r="G166" s="95"/>
      <c r="H166" s="72">
        <f>H167</f>
        <v>50000</v>
      </c>
      <c r="I166" s="95"/>
      <c r="J166" s="72">
        <f>J167</f>
        <v>50000</v>
      </c>
      <c r="K166" s="95"/>
      <c r="L166" s="72">
        <f>L167</f>
        <v>50000</v>
      </c>
    </row>
    <row r="167" spans="1:12" ht="49.5" customHeight="1">
      <c r="A167" s="11" t="s">
        <v>103</v>
      </c>
      <c r="B167" s="59" t="s">
        <v>134</v>
      </c>
      <c r="C167" s="59" t="s">
        <v>139</v>
      </c>
      <c r="D167" s="59" t="s">
        <v>525</v>
      </c>
      <c r="E167" s="59" t="s">
        <v>102</v>
      </c>
      <c r="F167" s="72">
        <v>50000</v>
      </c>
      <c r="G167" s="95"/>
      <c r="H167" s="92">
        <f>F167+G167</f>
        <v>50000</v>
      </c>
      <c r="I167" s="95"/>
      <c r="J167" s="92">
        <f>H167+I167</f>
        <v>50000</v>
      </c>
      <c r="K167" s="95"/>
      <c r="L167" s="92">
        <f>J167+K167</f>
        <v>50000</v>
      </c>
    </row>
    <row r="168" spans="1:13" ht="18.75" customHeight="1">
      <c r="A168" s="53" t="s">
        <v>171</v>
      </c>
      <c r="B168" s="59">
        <v>901</v>
      </c>
      <c r="C168" s="59" t="s">
        <v>124</v>
      </c>
      <c r="D168" s="59"/>
      <c r="E168" s="59"/>
      <c r="F168" s="76">
        <f>F169+F176+F202++F215</f>
        <v>41272000</v>
      </c>
      <c r="G168" s="95"/>
      <c r="H168" s="76">
        <f>H169+H176+H202++H215</f>
        <v>40687400</v>
      </c>
      <c r="I168" s="95"/>
      <c r="J168" s="76">
        <f>J169+J176+J202++J215</f>
        <v>41471814</v>
      </c>
      <c r="K168" s="95"/>
      <c r="L168" s="76">
        <f>L169+L176+L202++L215</f>
        <v>41471144</v>
      </c>
      <c r="M168" s="112"/>
    </row>
    <row r="169" spans="1:12" ht="17.25" customHeight="1">
      <c r="A169" s="23" t="s">
        <v>172</v>
      </c>
      <c r="B169" s="59">
        <v>901</v>
      </c>
      <c r="C169" s="59" t="s">
        <v>125</v>
      </c>
      <c r="D169" s="59"/>
      <c r="E169" s="59"/>
      <c r="F169" s="76">
        <f>F170</f>
        <v>2866000</v>
      </c>
      <c r="G169" s="95"/>
      <c r="H169" s="76">
        <f>H170</f>
        <v>2281400</v>
      </c>
      <c r="I169" s="95"/>
      <c r="J169" s="76">
        <f>J170</f>
        <v>2281400</v>
      </c>
      <c r="K169" s="95"/>
      <c r="L169" s="76">
        <f>L170</f>
        <v>2281400</v>
      </c>
    </row>
    <row r="170" spans="1:12" ht="99" customHeight="1">
      <c r="A170" s="15" t="s">
        <v>263</v>
      </c>
      <c r="B170" s="61" t="s">
        <v>134</v>
      </c>
      <c r="C170" s="61" t="s">
        <v>125</v>
      </c>
      <c r="D170" s="61" t="s">
        <v>114</v>
      </c>
      <c r="E170" s="61"/>
      <c r="F170" s="76">
        <f>F171</f>
        <v>2866000</v>
      </c>
      <c r="G170" s="95"/>
      <c r="H170" s="76">
        <f>H171</f>
        <v>2281400</v>
      </c>
      <c r="I170" s="95"/>
      <c r="J170" s="76">
        <f>J171</f>
        <v>2281400</v>
      </c>
      <c r="K170" s="95"/>
      <c r="L170" s="76">
        <f>L171</f>
        <v>2281400</v>
      </c>
    </row>
    <row r="171" spans="1:12" ht="48" customHeight="1">
      <c r="A171" s="23" t="s">
        <v>268</v>
      </c>
      <c r="B171" s="59" t="s">
        <v>134</v>
      </c>
      <c r="C171" s="59" t="s">
        <v>125</v>
      </c>
      <c r="D171" s="64" t="s">
        <v>115</v>
      </c>
      <c r="E171" s="59"/>
      <c r="F171" s="76">
        <f>F172+F174</f>
        <v>2866000</v>
      </c>
      <c r="G171" s="95"/>
      <c r="H171" s="76">
        <f>H172+H174</f>
        <v>2281400</v>
      </c>
      <c r="I171" s="95"/>
      <c r="J171" s="76">
        <f>J172+J174</f>
        <v>2281400</v>
      </c>
      <c r="K171" s="95"/>
      <c r="L171" s="76">
        <f>L172+L174</f>
        <v>2281400</v>
      </c>
    </row>
    <row r="172" spans="1:12" ht="67.5" customHeight="1">
      <c r="A172" s="23" t="s">
        <v>267</v>
      </c>
      <c r="B172" s="59" t="s">
        <v>134</v>
      </c>
      <c r="C172" s="59" t="s">
        <v>125</v>
      </c>
      <c r="D172" s="59" t="s">
        <v>265</v>
      </c>
      <c r="E172" s="59"/>
      <c r="F172" s="76">
        <f>F173</f>
        <v>2000000</v>
      </c>
      <c r="G172" s="95"/>
      <c r="H172" s="76">
        <f>H173</f>
        <v>2000000</v>
      </c>
      <c r="I172" s="95"/>
      <c r="J172" s="76">
        <f>J173</f>
        <v>2000000</v>
      </c>
      <c r="K172" s="95"/>
      <c r="L172" s="76">
        <f>L173</f>
        <v>2000000</v>
      </c>
    </row>
    <row r="173" spans="1:12" ht="30.75" customHeight="1">
      <c r="A173" s="16" t="s">
        <v>247</v>
      </c>
      <c r="B173" s="59" t="s">
        <v>134</v>
      </c>
      <c r="C173" s="59" t="s">
        <v>125</v>
      </c>
      <c r="D173" s="64" t="s">
        <v>265</v>
      </c>
      <c r="E173" s="59" t="s">
        <v>225</v>
      </c>
      <c r="F173" s="76">
        <v>2000000</v>
      </c>
      <c r="G173" s="95"/>
      <c r="H173" s="92">
        <f>F173+G173</f>
        <v>2000000</v>
      </c>
      <c r="I173" s="95"/>
      <c r="J173" s="92">
        <f>H173+I173</f>
        <v>2000000</v>
      </c>
      <c r="K173" s="95"/>
      <c r="L173" s="92">
        <f>J173+K173</f>
        <v>2000000</v>
      </c>
    </row>
    <row r="174" spans="1:12" ht="30.75" customHeight="1">
      <c r="A174" s="23" t="s">
        <v>266</v>
      </c>
      <c r="B174" s="59" t="s">
        <v>134</v>
      </c>
      <c r="C174" s="59" t="s">
        <v>125</v>
      </c>
      <c r="D174" s="65" t="s">
        <v>264</v>
      </c>
      <c r="E174" s="59"/>
      <c r="F174" s="76">
        <f>F175</f>
        <v>866000</v>
      </c>
      <c r="G174" s="95"/>
      <c r="H174" s="76">
        <f>H175</f>
        <v>281400</v>
      </c>
      <c r="I174" s="95"/>
      <c r="J174" s="76">
        <f>J175</f>
        <v>281400</v>
      </c>
      <c r="K174" s="95"/>
      <c r="L174" s="76">
        <f>L175</f>
        <v>281400</v>
      </c>
    </row>
    <row r="175" spans="1:12" ht="36" customHeight="1">
      <c r="A175" s="11" t="s">
        <v>248</v>
      </c>
      <c r="B175" s="59">
        <v>901</v>
      </c>
      <c r="C175" s="59" t="s">
        <v>125</v>
      </c>
      <c r="D175" s="59" t="s">
        <v>264</v>
      </c>
      <c r="E175" s="85">
        <v>243</v>
      </c>
      <c r="F175" s="76">
        <v>866000</v>
      </c>
      <c r="G175" s="95">
        <v>-584600</v>
      </c>
      <c r="H175" s="76">
        <f>F175+G175</f>
        <v>281400</v>
      </c>
      <c r="I175" s="95"/>
      <c r="J175" s="76">
        <f>H175+I175</f>
        <v>281400</v>
      </c>
      <c r="K175" s="95"/>
      <c r="L175" s="76">
        <f>J175+K175</f>
        <v>281400</v>
      </c>
    </row>
    <row r="176" spans="1:12" ht="20.25" customHeight="1">
      <c r="A176" s="13" t="s">
        <v>173</v>
      </c>
      <c r="B176" s="59" t="s">
        <v>134</v>
      </c>
      <c r="C176" s="59" t="s">
        <v>126</v>
      </c>
      <c r="D176" s="59"/>
      <c r="E176" s="59"/>
      <c r="F176" s="76">
        <f>F177+F196</f>
        <v>22945000</v>
      </c>
      <c r="G176" s="96"/>
      <c r="H176" s="76">
        <f>H177+H196</f>
        <v>22945000</v>
      </c>
      <c r="I176" s="95"/>
      <c r="J176" s="76">
        <f>J177+J196</f>
        <v>23729414</v>
      </c>
      <c r="K176" s="95"/>
      <c r="L176" s="76">
        <f>L177+L196</f>
        <v>23729414</v>
      </c>
    </row>
    <row r="177" spans="1:12" ht="97.5" customHeight="1">
      <c r="A177" s="15" t="s">
        <v>263</v>
      </c>
      <c r="B177" s="59" t="s">
        <v>134</v>
      </c>
      <c r="C177" s="59" t="s">
        <v>126</v>
      </c>
      <c r="D177" s="59" t="s">
        <v>114</v>
      </c>
      <c r="E177" s="59"/>
      <c r="F177" s="76">
        <f>F178+F189</f>
        <v>15543000</v>
      </c>
      <c r="G177" s="95"/>
      <c r="H177" s="76">
        <f>H178+H189</f>
        <v>15543000</v>
      </c>
      <c r="I177" s="95"/>
      <c r="J177" s="76">
        <f>J178+J189</f>
        <v>15653260</v>
      </c>
      <c r="K177" s="95"/>
      <c r="L177" s="76">
        <f>L178+L189</f>
        <v>15653260</v>
      </c>
    </row>
    <row r="178" spans="1:12" ht="61.5" customHeight="1">
      <c r="A178" s="45" t="s">
        <v>269</v>
      </c>
      <c r="B178" s="61" t="s">
        <v>134</v>
      </c>
      <c r="C178" s="61" t="s">
        <v>126</v>
      </c>
      <c r="D178" s="61" t="s">
        <v>297</v>
      </c>
      <c r="E178" s="61"/>
      <c r="F178" s="77">
        <f>F179+F185</f>
        <v>10396000</v>
      </c>
      <c r="G178" s="95"/>
      <c r="H178" s="77">
        <f>H179+H185</f>
        <v>10396000</v>
      </c>
      <c r="I178" s="95"/>
      <c r="J178" s="77">
        <f>J179+J185+J181+J183+J187</f>
        <v>9876000</v>
      </c>
      <c r="K178" s="95"/>
      <c r="L178" s="77">
        <f>L179+L185+L181+L183+L187</f>
        <v>9876000</v>
      </c>
    </row>
    <row r="179" spans="1:12" ht="34.5" customHeight="1">
      <c r="A179" s="23" t="s">
        <v>270</v>
      </c>
      <c r="B179" s="61" t="s">
        <v>134</v>
      </c>
      <c r="C179" s="61" t="s">
        <v>126</v>
      </c>
      <c r="D179" s="61" t="s">
        <v>271</v>
      </c>
      <c r="E179" s="61"/>
      <c r="F179" s="77">
        <f>F180</f>
        <v>2427880</v>
      </c>
      <c r="G179" s="95"/>
      <c r="H179" s="77">
        <f>H180</f>
        <v>2427880</v>
      </c>
      <c r="I179" s="95"/>
      <c r="J179" s="77">
        <f>J180</f>
        <v>2427880</v>
      </c>
      <c r="K179" s="95"/>
      <c r="L179" s="77">
        <f>L180</f>
        <v>2427880</v>
      </c>
    </row>
    <row r="180" spans="1:12" ht="66" customHeight="1">
      <c r="A180" s="16" t="s">
        <v>293</v>
      </c>
      <c r="B180" s="61" t="s">
        <v>134</v>
      </c>
      <c r="C180" s="61" t="s">
        <v>126</v>
      </c>
      <c r="D180" s="61" t="s">
        <v>271</v>
      </c>
      <c r="E180" s="61" t="s">
        <v>239</v>
      </c>
      <c r="F180" s="76">
        <v>2427880</v>
      </c>
      <c r="G180" s="95"/>
      <c r="H180" s="92">
        <f>F180+G180</f>
        <v>2427880</v>
      </c>
      <c r="I180" s="95"/>
      <c r="J180" s="92">
        <f>H180+I180</f>
        <v>2427880</v>
      </c>
      <c r="K180" s="95"/>
      <c r="L180" s="92">
        <f>J180+K180</f>
        <v>2427880</v>
      </c>
    </row>
    <row r="181" spans="1:12" ht="54.75" customHeight="1">
      <c r="A181" s="16" t="s">
        <v>72</v>
      </c>
      <c r="B181" s="61" t="s">
        <v>134</v>
      </c>
      <c r="C181" s="61" t="s">
        <v>126</v>
      </c>
      <c r="D181" s="61" t="s">
        <v>71</v>
      </c>
      <c r="E181" s="61"/>
      <c r="F181" s="76"/>
      <c r="G181" s="95"/>
      <c r="H181" s="92"/>
      <c r="I181" s="95"/>
      <c r="J181" s="92">
        <f>J182</f>
        <v>1680000</v>
      </c>
      <c r="K181" s="95"/>
      <c r="L181" s="92">
        <f>L182</f>
        <v>1680000</v>
      </c>
    </row>
    <row r="182" spans="1:12" ht="34.5" customHeight="1">
      <c r="A182" s="16" t="s">
        <v>247</v>
      </c>
      <c r="B182" s="61" t="s">
        <v>134</v>
      </c>
      <c r="C182" s="61" t="s">
        <v>126</v>
      </c>
      <c r="D182" s="61" t="s">
        <v>71</v>
      </c>
      <c r="E182" s="61" t="s">
        <v>225</v>
      </c>
      <c r="F182" s="76"/>
      <c r="G182" s="95"/>
      <c r="H182" s="92"/>
      <c r="I182" s="95">
        <v>1680000</v>
      </c>
      <c r="J182" s="92">
        <f>H182+I182</f>
        <v>1680000</v>
      </c>
      <c r="K182" s="95"/>
      <c r="L182" s="92">
        <f>J182+K182</f>
        <v>1680000</v>
      </c>
    </row>
    <row r="183" spans="1:12" ht="34.5" customHeight="1">
      <c r="A183" s="16" t="s">
        <v>74</v>
      </c>
      <c r="B183" s="61" t="s">
        <v>134</v>
      </c>
      <c r="C183" s="61" t="s">
        <v>126</v>
      </c>
      <c r="D183" s="61" t="s">
        <v>73</v>
      </c>
      <c r="E183" s="61"/>
      <c r="F183" s="76"/>
      <c r="G183" s="95"/>
      <c r="H183" s="92"/>
      <c r="I183" s="95"/>
      <c r="J183" s="92">
        <f>J184</f>
        <v>11185.16</v>
      </c>
      <c r="K183" s="95"/>
      <c r="L183" s="92">
        <f>L184</f>
        <v>11185.16</v>
      </c>
    </row>
    <row r="184" spans="1:12" ht="34.5" customHeight="1">
      <c r="A184" s="16" t="s">
        <v>247</v>
      </c>
      <c r="B184" s="61" t="s">
        <v>134</v>
      </c>
      <c r="C184" s="61" t="s">
        <v>126</v>
      </c>
      <c r="D184" s="61" t="s">
        <v>73</v>
      </c>
      <c r="E184" s="61" t="s">
        <v>225</v>
      </c>
      <c r="F184" s="76"/>
      <c r="G184" s="95"/>
      <c r="H184" s="92"/>
      <c r="I184" s="95">
        <v>11185.16</v>
      </c>
      <c r="J184" s="92">
        <f>H184+I184</f>
        <v>11185.16</v>
      </c>
      <c r="K184" s="95"/>
      <c r="L184" s="92">
        <f>J184+K184</f>
        <v>11185.16</v>
      </c>
    </row>
    <row r="185" spans="1:12" ht="32.25" customHeight="1">
      <c r="A185" s="23" t="s">
        <v>272</v>
      </c>
      <c r="B185" s="59" t="s">
        <v>134</v>
      </c>
      <c r="C185" s="59" t="s">
        <v>126</v>
      </c>
      <c r="D185" s="59" t="s">
        <v>273</v>
      </c>
      <c r="E185" s="59"/>
      <c r="F185" s="76">
        <f>F186</f>
        <v>7968120</v>
      </c>
      <c r="G185" s="95"/>
      <c r="H185" s="76">
        <f>H186</f>
        <v>7968120</v>
      </c>
      <c r="I185" s="95"/>
      <c r="J185" s="76">
        <f>J186</f>
        <v>5606934.84</v>
      </c>
      <c r="K185" s="95"/>
      <c r="L185" s="76">
        <f>L186</f>
        <v>5606934.84</v>
      </c>
    </row>
    <row r="186" spans="1:12" ht="32.25" customHeight="1">
      <c r="A186" s="16" t="s">
        <v>247</v>
      </c>
      <c r="B186" s="59" t="s">
        <v>134</v>
      </c>
      <c r="C186" s="59" t="s">
        <v>126</v>
      </c>
      <c r="D186" s="59" t="s">
        <v>273</v>
      </c>
      <c r="E186" s="59" t="s">
        <v>225</v>
      </c>
      <c r="F186" s="76">
        <v>7968120</v>
      </c>
      <c r="G186" s="95"/>
      <c r="H186" s="92">
        <f>F186+G186</f>
        <v>7968120</v>
      </c>
      <c r="I186" s="95">
        <v>-2361185.16</v>
      </c>
      <c r="J186" s="92">
        <f>H186+I186</f>
        <v>5606934.84</v>
      </c>
      <c r="K186" s="95"/>
      <c r="L186" s="92">
        <f>J186+K186</f>
        <v>5606934.84</v>
      </c>
    </row>
    <row r="187" spans="1:12" ht="22.5" customHeight="1">
      <c r="A187" s="16" t="s">
        <v>280</v>
      </c>
      <c r="B187" s="59" t="s">
        <v>134</v>
      </c>
      <c r="C187" s="59" t="s">
        <v>126</v>
      </c>
      <c r="D187" s="59" t="s">
        <v>75</v>
      </c>
      <c r="E187" s="59"/>
      <c r="F187" s="76"/>
      <c r="G187" s="95"/>
      <c r="H187" s="92"/>
      <c r="I187" s="95"/>
      <c r="J187" s="92">
        <f>J188</f>
        <v>150000</v>
      </c>
      <c r="K187" s="95"/>
      <c r="L187" s="92">
        <f>L188</f>
        <v>150000</v>
      </c>
    </row>
    <row r="188" spans="1:12" ht="32.25" customHeight="1">
      <c r="A188" s="16" t="s">
        <v>247</v>
      </c>
      <c r="B188" s="59" t="s">
        <v>134</v>
      </c>
      <c r="C188" s="59" t="s">
        <v>126</v>
      </c>
      <c r="D188" s="59" t="s">
        <v>75</v>
      </c>
      <c r="E188" s="59" t="s">
        <v>225</v>
      </c>
      <c r="F188" s="76"/>
      <c r="G188" s="95"/>
      <c r="H188" s="92"/>
      <c r="I188" s="95">
        <v>150000</v>
      </c>
      <c r="J188" s="92">
        <f>H188+I188</f>
        <v>150000</v>
      </c>
      <c r="K188" s="95"/>
      <c r="L188" s="92">
        <f>J188+K188</f>
        <v>150000</v>
      </c>
    </row>
    <row r="189" spans="1:12" ht="62.25" customHeight="1">
      <c r="A189" s="15" t="s">
        <v>274</v>
      </c>
      <c r="B189" s="59" t="s">
        <v>134</v>
      </c>
      <c r="C189" s="59" t="s">
        <v>126</v>
      </c>
      <c r="D189" s="64" t="s">
        <v>116</v>
      </c>
      <c r="E189" s="59"/>
      <c r="F189" s="76">
        <f>F190+F192+F194</f>
        <v>5147000</v>
      </c>
      <c r="G189" s="95"/>
      <c r="H189" s="76">
        <f>H190+H192+H194</f>
        <v>5147000</v>
      </c>
      <c r="I189" s="95"/>
      <c r="J189" s="76">
        <f>J190+J192+J194</f>
        <v>5777260</v>
      </c>
      <c r="K189" s="95"/>
      <c r="L189" s="76">
        <f>L190+L192+L194</f>
        <v>5777260</v>
      </c>
    </row>
    <row r="190" spans="1:12" ht="51" customHeight="1">
      <c r="A190" s="23" t="s">
        <v>275</v>
      </c>
      <c r="B190" s="59" t="s">
        <v>134</v>
      </c>
      <c r="C190" s="59" t="s">
        <v>126</v>
      </c>
      <c r="D190" s="59" t="s">
        <v>276</v>
      </c>
      <c r="E190" s="59"/>
      <c r="F190" s="76">
        <f>F191</f>
        <v>2574000</v>
      </c>
      <c r="G190" s="95"/>
      <c r="H190" s="76">
        <f>H191</f>
        <v>2574000</v>
      </c>
      <c r="I190" s="95"/>
      <c r="J190" s="76">
        <f>J191</f>
        <v>3204260</v>
      </c>
      <c r="K190" s="95"/>
      <c r="L190" s="76">
        <f>L191</f>
        <v>3204260</v>
      </c>
    </row>
    <row r="191" spans="1:12" ht="32.25" customHeight="1">
      <c r="A191" s="16" t="s">
        <v>247</v>
      </c>
      <c r="B191" s="59" t="s">
        <v>134</v>
      </c>
      <c r="C191" s="59" t="s">
        <v>126</v>
      </c>
      <c r="D191" s="59" t="s">
        <v>276</v>
      </c>
      <c r="E191" s="59" t="s">
        <v>225</v>
      </c>
      <c r="F191" s="76">
        <v>2574000</v>
      </c>
      <c r="G191" s="95"/>
      <c r="H191" s="92">
        <f>F191+G191</f>
        <v>2574000</v>
      </c>
      <c r="I191" s="95">
        <v>630260</v>
      </c>
      <c r="J191" s="92">
        <f>H191+I191</f>
        <v>3204260</v>
      </c>
      <c r="K191" s="95"/>
      <c r="L191" s="92">
        <f>J191+K191</f>
        <v>3204260</v>
      </c>
    </row>
    <row r="192" spans="1:12" ht="20.25" customHeight="1">
      <c r="A192" s="23" t="s">
        <v>277</v>
      </c>
      <c r="B192" s="59" t="s">
        <v>134</v>
      </c>
      <c r="C192" s="59" t="s">
        <v>126</v>
      </c>
      <c r="D192" s="59" t="s">
        <v>278</v>
      </c>
      <c r="E192" s="59"/>
      <c r="F192" s="76">
        <f>F193</f>
        <v>2274900</v>
      </c>
      <c r="G192" s="95"/>
      <c r="H192" s="76">
        <f>H193</f>
        <v>2274900</v>
      </c>
      <c r="I192" s="95"/>
      <c r="J192" s="76">
        <f>J193</f>
        <v>2274900</v>
      </c>
      <c r="K192" s="95"/>
      <c r="L192" s="76">
        <f>L193</f>
        <v>2274900</v>
      </c>
    </row>
    <row r="193" spans="1:12" ht="32.25" customHeight="1">
      <c r="A193" s="16" t="s">
        <v>247</v>
      </c>
      <c r="B193" s="59" t="s">
        <v>134</v>
      </c>
      <c r="C193" s="59" t="s">
        <v>126</v>
      </c>
      <c r="D193" s="59" t="s">
        <v>278</v>
      </c>
      <c r="E193" s="59" t="s">
        <v>225</v>
      </c>
      <c r="F193" s="76">
        <v>2274900</v>
      </c>
      <c r="G193" s="95"/>
      <c r="H193" s="92">
        <f>F193+G193</f>
        <v>2274900</v>
      </c>
      <c r="I193" s="95"/>
      <c r="J193" s="92">
        <f>H193+I193</f>
        <v>2274900</v>
      </c>
      <c r="K193" s="95"/>
      <c r="L193" s="92">
        <f>J193+K193</f>
        <v>2274900</v>
      </c>
    </row>
    <row r="194" spans="1:12" ht="21" customHeight="1">
      <c r="A194" s="23" t="s">
        <v>280</v>
      </c>
      <c r="B194" s="59" t="s">
        <v>134</v>
      </c>
      <c r="C194" s="59" t="s">
        <v>126</v>
      </c>
      <c r="D194" s="59" t="s">
        <v>279</v>
      </c>
      <c r="E194" s="59"/>
      <c r="F194" s="76">
        <f>F195</f>
        <v>298100</v>
      </c>
      <c r="G194" s="95"/>
      <c r="H194" s="76">
        <f>H195</f>
        <v>298100</v>
      </c>
      <c r="I194" s="95"/>
      <c r="J194" s="76">
        <f>J195</f>
        <v>298100</v>
      </c>
      <c r="K194" s="95"/>
      <c r="L194" s="76">
        <f>L195</f>
        <v>298100</v>
      </c>
    </row>
    <row r="195" spans="1:12" ht="32.25" customHeight="1">
      <c r="A195" s="16" t="s">
        <v>247</v>
      </c>
      <c r="B195" s="59" t="s">
        <v>134</v>
      </c>
      <c r="C195" s="59" t="s">
        <v>126</v>
      </c>
      <c r="D195" s="59" t="s">
        <v>279</v>
      </c>
      <c r="E195" s="59" t="s">
        <v>225</v>
      </c>
      <c r="F195" s="76">
        <v>298100</v>
      </c>
      <c r="G195" s="95"/>
      <c r="H195" s="92">
        <f>F195+G195</f>
        <v>298100</v>
      </c>
      <c r="I195" s="95"/>
      <c r="J195" s="92">
        <f>H195+I195</f>
        <v>298100</v>
      </c>
      <c r="K195" s="95"/>
      <c r="L195" s="92">
        <f>J195+K195</f>
        <v>298100</v>
      </c>
    </row>
    <row r="196" spans="1:12" ht="80.25" customHeight="1">
      <c r="A196" s="57" t="s">
        <v>4</v>
      </c>
      <c r="B196" s="59" t="s">
        <v>134</v>
      </c>
      <c r="C196" s="59" t="s">
        <v>126</v>
      </c>
      <c r="D196" s="59" t="s">
        <v>309</v>
      </c>
      <c r="E196" s="59"/>
      <c r="F196" s="76">
        <f>F197</f>
        <v>7402000</v>
      </c>
      <c r="G196" s="95"/>
      <c r="H196" s="76">
        <f>H197</f>
        <v>7402000</v>
      </c>
      <c r="I196" s="95"/>
      <c r="J196" s="76">
        <f>J197</f>
        <v>8076154</v>
      </c>
      <c r="K196" s="95"/>
      <c r="L196" s="76">
        <f>L197</f>
        <v>8076154</v>
      </c>
    </row>
    <row r="197" spans="1:12" ht="36" customHeight="1">
      <c r="A197" s="11" t="s">
        <v>95</v>
      </c>
      <c r="B197" s="59" t="s">
        <v>134</v>
      </c>
      <c r="C197" s="59" t="s">
        <v>126</v>
      </c>
      <c r="D197" s="59" t="s">
        <v>310</v>
      </c>
      <c r="E197" s="59"/>
      <c r="F197" s="76">
        <f>F198+F200</f>
        <v>7402000</v>
      </c>
      <c r="G197" s="95"/>
      <c r="H197" s="76">
        <f>H198+H200</f>
        <v>7402000</v>
      </c>
      <c r="I197" s="95"/>
      <c r="J197" s="76">
        <f>J198+J200</f>
        <v>8076154</v>
      </c>
      <c r="K197" s="95"/>
      <c r="L197" s="76">
        <f>L198+L200</f>
        <v>8076154</v>
      </c>
    </row>
    <row r="198" spans="1:12" ht="50.25" customHeight="1">
      <c r="A198" s="11" t="s">
        <v>312</v>
      </c>
      <c r="B198" s="59" t="s">
        <v>134</v>
      </c>
      <c r="C198" s="59" t="s">
        <v>126</v>
      </c>
      <c r="D198" s="59" t="s">
        <v>311</v>
      </c>
      <c r="E198" s="59"/>
      <c r="F198" s="76">
        <f>F199</f>
        <v>6500000</v>
      </c>
      <c r="G198" s="95"/>
      <c r="H198" s="76">
        <f>H199</f>
        <v>6500000</v>
      </c>
      <c r="I198" s="95"/>
      <c r="J198" s="76">
        <f>J199</f>
        <v>7174154</v>
      </c>
      <c r="K198" s="95"/>
      <c r="L198" s="76">
        <f>L199</f>
        <v>7174154</v>
      </c>
    </row>
    <row r="199" spans="1:12" ht="52.5" customHeight="1">
      <c r="A199" s="22" t="s">
        <v>17</v>
      </c>
      <c r="B199" s="59" t="s">
        <v>134</v>
      </c>
      <c r="C199" s="59" t="s">
        <v>126</v>
      </c>
      <c r="D199" s="59" t="s">
        <v>311</v>
      </c>
      <c r="E199" s="59" t="s">
        <v>15</v>
      </c>
      <c r="F199" s="76">
        <v>6500000</v>
      </c>
      <c r="G199" s="95"/>
      <c r="H199" s="92">
        <f>F199+G199</f>
        <v>6500000</v>
      </c>
      <c r="I199" s="95">
        <v>674154</v>
      </c>
      <c r="J199" s="92">
        <f>H199+I199</f>
        <v>7174154</v>
      </c>
      <c r="K199" s="95"/>
      <c r="L199" s="92">
        <f>J199+K199</f>
        <v>7174154</v>
      </c>
    </row>
    <row r="200" spans="1:12" ht="32.25" customHeight="1">
      <c r="A200" s="11" t="s">
        <v>314</v>
      </c>
      <c r="B200" s="59" t="s">
        <v>134</v>
      </c>
      <c r="C200" s="59" t="s">
        <v>126</v>
      </c>
      <c r="D200" s="59" t="s">
        <v>313</v>
      </c>
      <c r="E200" s="59"/>
      <c r="F200" s="76">
        <f>F201</f>
        <v>902000</v>
      </c>
      <c r="G200" s="95"/>
      <c r="H200" s="76">
        <f>H201</f>
        <v>902000</v>
      </c>
      <c r="I200" s="95"/>
      <c r="J200" s="76">
        <f>J201</f>
        <v>902000</v>
      </c>
      <c r="K200" s="95"/>
      <c r="L200" s="76">
        <f>L201</f>
        <v>902000</v>
      </c>
    </row>
    <row r="201" spans="1:12" ht="54.75" customHeight="1">
      <c r="A201" s="22" t="s">
        <v>17</v>
      </c>
      <c r="B201" s="59" t="s">
        <v>134</v>
      </c>
      <c r="C201" s="59" t="s">
        <v>126</v>
      </c>
      <c r="D201" s="59" t="s">
        <v>313</v>
      </c>
      <c r="E201" s="59" t="s">
        <v>15</v>
      </c>
      <c r="F201" s="76">
        <v>902000</v>
      </c>
      <c r="G201" s="95"/>
      <c r="H201" s="92">
        <f>F201+G201</f>
        <v>902000</v>
      </c>
      <c r="I201" s="95"/>
      <c r="J201" s="92">
        <f>H201+I201</f>
        <v>902000</v>
      </c>
      <c r="K201" s="95"/>
      <c r="L201" s="92">
        <f>J201+K201</f>
        <v>902000</v>
      </c>
    </row>
    <row r="202" spans="1:12" ht="17.25" customHeight="1">
      <c r="A202" s="11" t="s">
        <v>136</v>
      </c>
      <c r="B202" s="59" t="s">
        <v>134</v>
      </c>
      <c r="C202" s="59" t="s">
        <v>135</v>
      </c>
      <c r="D202" s="59"/>
      <c r="E202" s="59"/>
      <c r="F202" s="76">
        <f>F204</f>
        <v>14800000</v>
      </c>
      <c r="G202" s="95"/>
      <c r="H202" s="76">
        <f>H204</f>
        <v>14800000</v>
      </c>
      <c r="I202" s="95"/>
      <c r="J202" s="76">
        <f>J204</f>
        <v>14800000</v>
      </c>
      <c r="K202" s="95"/>
      <c r="L202" s="76">
        <f>L204</f>
        <v>14799330</v>
      </c>
    </row>
    <row r="203" spans="1:12" ht="93" customHeight="1">
      <c r="A203" s="15" t="s">
        <v>263</v>
      </c>
      <c r="B203" s="59" t="s">
        <v>134</v>
      </c>
      <c r="C203" s="59" t="s">
        <v>135</v>
      </c>
      <c r="D203" s="59" t="s">
        <v>114</v>
      </c>
      <c r="E203" s="59"/>
      <c r="F203" s="76">
        <f>F204</f>
        <v>14800000</v>
      </c>
      <c r="G203" s="95"/>
      <c r="H203" s="76">
        <f>H204</f>
        <v>14800000</v>
      </c>
      <c r="I203" s="95"/>
      <c r="J203" s="76">
        <f>J204</f>
        <v>14800000</v>
      </c>
      <c r="K203" s="95"/>
      <c r="L203" s="76">
        <f>L204</f>
        <v>14799330</v>
      </c>
    </row>
    <row r="204" spans="1:12" ht="50.25" customHeight="1">
      <c r="A204" s="23" t="s">
        <v>281</v>
      </c>
      <c r="B204" s="59" t="s">
        <v>134</v>
      </c>
      <c r="C204" s="59" t="s">
        <v>135</v>
      </c>
      <c r="D204" s="59" t="s">
        <v>298</v>
      </c>
      <c r="E204" s="59"/>
      <c r="F204" s="76">
        <f>F205+F207+F211</f>
        <v>14800000</v>
      </c>
      <c r="G204" s="95"/>
      <c r="H204" s="76">
        <f>H205+H207+H211</f>
        <v>14800000</v>
      </c>
      <c r="I204" s="95"/>
      <c r="J204" s="76">
        <f>J205+J207+J211+J209+J213</f>
        <v>14800000</v>
      </c>
      <c r="K204" s="95"/>
      <c r="L204" s="76">
        <f>L205+L207+L211+L209+L213</f>
        <v>14799330</v>
      </c>
    </row>
    <row r="205" spans="1:12" ht="48" customHeight="1">
      <c r="A205" s="23" t="s">
        <v>282</v>
      </c>
      <c r="B205" s="59" t="s">
        <v>134</v>
      </c>
      <c r="C205" s="59" t="s">
        <v>135</v>
      </c>
      <c r="D205" s="59" t="s">
        <v>283</v>
      </c>
      <c r="E205" s="59"/>
      <c r="F205" s="76">
        <f>F206</f>
        <v>8612000</v>
      </c>
      <c r="G205" s="95"/>
      <c r="H205" s="76">
        <f>H206</f>
        <v>8612000</v>
      </c>
      <c r="I205" s="95"/>
      <c r="J205" s="76">
        <f>J206</f>
        <v>8612000</v>
      </c>
      <c r="K205" s="95"/>
      <c r="L205" s="76">
        <f>L206</f>
        <v>8612000</v>
      </c>
    </row>
    <row r="206" spans="1:12" ht="32.25" customHeight="1">
      <c r="A206" s="16" t="s">
        <v>247</v>
      </c>
      <c r="B206" s="59" t="s">
        <v>134</v>
      </c>
      <c r="C206" s="59" t="s">
        <v>135</v>
      </c>
      <c r="D206" s="59" t="s">
        <v>283</v>
      </c>
      <c r="E206" s="59" t="s">
        <v>225</v>
      </c>
      <c r="F206" s="76">
        <v>8612000</v>
      </c>
      <c r="G206" s="95"/>
      <c r="H206" s="92">
        <f>F206+G206</f>
        <v>8612000</v>
      </c>
      <c r="I206" s="95"/>
      <c r="J206" s="92">
        <f>H206+I206</f>
        <v>8612000</v>
      </c>
      <c r="K206" s="95"/>
      <c r="L206" s="92">
        <f>J206+K206</f>
        <v>8612000</v>
      </c>
    </row>
    <row r="207" spans="1:12" ht="34.5" customHeight="1">
      <c r="A207" s="23" t="s">
        <v>284</v>
      </c>
      <c r="B207" s="59" t="s">
        <v>134</v>
      </c>
      <c r="C207" s="59" t="s">
        <v>135</v>
      </c>
      <c r="D207" s="59" t="s">
        <v>285</v>
      </c>
      <c r="E207" s="59"/>
      <c r="F207" s="76">
        <f>F208</f>
        <v>3600000</v>
      </c>
      <c r="G207" s="95"/>
      <c r="H207" s="76">
        <f>H208</f>
        <v>1500000</v>
      </c>
      <c r="I207" s="95"/>
      <c r="J207" s="76">
        <f>J208</f>
        <v>500000</v>
      </c>
      <c r="K207" s="95"/>
      <c r="L207" s="76">
        <f>L208</f>
        <v>500000</v>
      </c>
    </row>
    <row r="208" spans="1:12" ht="33.75" customHeight="1">
      <c r="A208" s="16" t="s">
        <v>247</v>
      </c>
      <c r="B208" s="59" t="s">
        <v>134</v>
      </c>
      <c r="C208" s="59" t="s">
        <v>135</v>
      </c>
      <c r="D208" s="59" t="s">
        <v>285</v>
      </c>
      <c r="E208" s="59" t="s">
        <v>225</v>
      </c>
      <c r="F208" s="76">
        <v>3600000</v>
      </c>
      <c r="G208" s="95">
        <v>-2100000</v>
      </c>
      <c r="H208" s="92">
        <f>F208+G208</f>
        <v>1500000</v>
      </c>
      <c r="I208" s="95">
        <v>-1000000</v>
      </c>
      <c r="J208" s="92">
        <f>H208+I208</f>
        <v>500000</v>
      </c>
      <c r="K208" s="95"/>
      <c r="L208" s="92">
        <f>J208+K208</f>
        <v>500000</v>
      </c>
    </row>
    <row r="209" spans="1:12" ht="33.75" customHeight="1">
      <c r="A209" s="16" t="s">
        <v>77</v>
      </c>
      <c r="B209" s="59" t="s">
        <v>134</v>
      </c>
      <c r="C209" s="59" t="s">
        <v>135</v>
      </c>
      <c r="D209" s="59" t="s">
        <v>76</v>
      </c>
      <c r="E209" s="59"/>
      <c r="F209" s="76"/>
      <c r="G209" s="95"/>
      <c r="H209" s="92"/>
      <c r="I209" s="95"/>
      <c r="J209" s="92">
        <f>J210</f>
        <v>270000</v>
      </c>
      <c r="K209" s="95"/>
      <c r="L209" s="92">
        <f>L210</f>
        <v>270000</v>
      </c>
    </row>
    <row r="210" spans="1:12" ht="33.75" customHeight="1">
      <c r="A210" s="16" t="s">
        <v>293</v>
      </c>
      <c r="B210" s="59" t="s">
        <v>134</v>
      </c>
      <c r="C210" s="59" t="s">
        <v>135</v>
      </c>
      <c r="D210" s="59" t="s">
        <v>76</v>
      </c>
      <c r="E210" s="59" t="s">
        <v>239</v>
      </c>
      <c r="F210" s="76"/>
      <c r="G210" s="95"/>
      <c r="H210" s="92"/>
      <c r="I210" s="95">
        <v>270000</v>
      </c>
      <c r="J210" s="92">
        <f>H210+I210</f>
        <v>270000</v>
      </c>
      <c r="K210" s="95"/>
      <c r="L210" s="92">
        <f>J210+K210</f>
        <v>270000</v>
      </c>
    </row>
    <row r="211" spans="1:12" ht="19.5" customHeight="1">
      <c r="A211" s="23" t="s">
        <v>286</v>
      </c>
      <c r="B211" s="61" t="s">
        <v>134</v>
      </c>
      <c r="C211" s="61" t="s">
        <v>135</v>
      </c>
      <c r="D211" s="61" t="s">
        <v>287</v>
      </c>
      <c r="E211" s="61"/>
      <c r="F211" s="77">
        <f>F212</f>
        <v>2588000</v>
      </c>
      <c r="G211" s="95"/>
      <c r="H211" s="77">
        <f>H212</f>
        <v>4688000</v>
      </c>
      <c r="I211" s="95"/>
      <c r="J211" s="77">
        <f>J212</f>
        <v>4418000</v>
      </c>
      <c r="K211" s="95"/>
      <c r="L211" s="77">
        <f>L212</f>
        <v>4417330</v>
      </c>
    </row>
    <row r="212" spans="1:12" ht="33.75" customHeight="1">
      <c r="A212" s="16" t="s">
        <v>247</v>
      </c>
      <c r="B212" s="61" t="s">
        <v>134</v>
      </c>
      <c r="C212" s="61" t="s">
        <v>135</v>
      </c>
      <c r="D212" s="61" t="s">
        <v>287</v>
      </c>
      <c r="E212" s="61" t="s">
        <v>225</v>
      </c>
      <c r="F212" s="76">
        <v>2588000</v>
      </c>
      <c r="G212" s="95">
        <v>2100000</v>
      </c>
      <c r="H212" s="92">
        <f>F212+G212</f>
        <v>4688000</v>
      </c>
      <c r="I212" s="95">
        <v>-270000</v>
      </c>
      <c r="J212" s="92">
        <f>H212+I212</f>
        <v>4418000</v>
      </c>
      <c r="K212" s="95">
        <v>-670</v>
      </c>
      <c r="L212" s="92">
        <f>J212+K212</f>
        <v>4417330</v>
      </c>
    </row>
    <row r="213" spans="1:12" ht="33.75" customHeight="1">
      <c r="A213" s="16" t="s">
        <v>79</v>
      </c>
      <c r="B213" s="61" t="s">
        <v>134</v>
      </c>
      <c r="C213" s="61" t="s">
        <v>135</v>
      </c>
      <c r="D213" s="61" t="s">
        <v>78</v>
      </c>
      <c r="E213" s="61"/>
      <c r="F213" s="76"/>
      <c r="G213" s="95"/>
      <c r="H213" s="92"/>
      <c r="I213" s="95"/>
      <c r="J213" s="92">
        <f>J214</f>
        <v>1000000</v>
      </c>
      <c r="K213" s="95"/>
      <c r="L213" s="92">
        <f>L214</f>
        <v>1000000</v>
      </c>
    </row>
    <row r="214" spans="1:12" ht="33.75" customHeight="1">
      <c r="A214" s="16" t="s">
        <v>247</v>
      </c>
      <c r="B214" s="61" t="s">
        <v>134</v>
      </c>
      <c r="C214" s="61" t="s">
        <v>135</v>
      </c>
      <c r="D214" s="61" t="s">
        <v>78</v>
      </c>
      <c r="E214" s="61" t="s">
        <v>225</v>
      </c>
      <c r="F214" s="76"/>
      <c r="G214" s="95"/>
      <c r="H214" s="92"/>
      <c r="I214" s="95">
        <v>1000000</v>
      </c>
      <c r="J214" s="92">
        <f>H214+I214</f>
        <v>1000000</v>
      </c>
      <c r="K214" s="95"/>
      <c r="L214" s="92">
        <f>J214+K214</f>
        <v>1000000</v>
      </c>
    </row>
    <row r="215" spans="1:12" ht="34.5" customHeight="1">
      <c r="A215" s="13" t="s">
        <v>137</v>
      </c>
      <c r="B215" s="59" t="s">
        <v>134</v>
      </c>
      <c r="C215" s="59" t="s">
        <v>138</v>
      </c>
      <c r="D215" s="59"/>
      <c r="E215" s="59"/>
      <c r="F215" s="76">
        <f>F216</f>
        <v>661000</v>
      </c>
      <c r="G215" s="95"/>
      <c r="H215" s="76">
        <f>H216</f>
        <v>661000</v>
      </c>
      <c r="I215" s="95"/>
      <c r="J215" s="76">
        <f>J216</f>
        <v>661000</v>
      </c>
      <c r="K215" s="95"/>
      <c r="L215" s="76">
        <f>L216</f>
        <v>661000</v>
      </c>
    </row>
    <row r="216" spans="1:12" ht="99" customHeight="1">
      <c r="A216" s="15" t="s">
        <v>263</v>
      </c>
      <c r="B216" s="59" t="s">
        <v>134</v>
      </c>
      <c r="C216" s="59" t="s">
        <v>138</v>
      </c>
      <c r="D216" s="59" t="s">
        <v>114</v>
      </c>
      <c r="E216" s="59"/>
      <c r="F216" s="76">
        <f>F217</f>
        <v>661000</v>
      </c>
      <c r="G216" s="95"/>
      <c r="H216" s="76">
        <f>H217</f>
        <v>661000</v>
      </c>
      <c r="I216" s="95"/>
      <c r="J216" s="76">
        <f>J217</f>
        <v>661000</v>
      </c>
      <c r="K216" s="95"/>
      <c r="L216" s="76">
        <f>L217</f>
        <v>661000</v>
      </c>
    </row>
    <row r="217" spans="1:12" ht="79.5" customHeight="1">
      <c r="A217" s="23" t="s">
        <v>541</v>
      </c>
      <c r="B217" s="59" t="s">
        <v>134</v>
      </c>
      <c r="C217" s="59" t="s">
        <v>138</v>
      </c>
      <c r="D217" s="59" t="s">
        <v>299</v>
      </c>
      <c r="E217" s="59"/>
      <c r="F217" s="76">
        <f>F218+F220</f>
        <v>661000</v>
      </c>
      <c r="G217" s="95"/>
      <c r="H217" s="76">
        <f>H218+H220</f>
        <v>661000</v>
      </c>
      <c r="I217" s="95"/>
      <c r="J217" s="76">
        <f>J218+J220</f>
        <v>661000</v>
      </c>
      <c r="K217" s="95"/>
      <c r="L217" s="76">
        <f>L218+L220</f>
        <v>661000</v>
      </c>
    </row>
    <row r="218" spans="1:12" ht="35.25" customHeight="1">
      <c r="A218" s="23" t="s">
        <v>292</v>
      </c>
      <c r="B218" s="59" t="s">
        <v>134</v>
      </c>
      <c r="C218" s="59" t="s">
        <v>138</v>
      </c>
      <c r="D218" s="59" t="s">
        <v>291</v>
      </c>
      <c r="E218" s="59"/>
      <c r="F218" s="76">
        <f>F219</f>
        <v>330000</v>
      </c>
      <c r="G218" s="95"/>
      <c r="H218" s="76">
        <f>H219</f>
        <v>330000</v>
      </c>
      <c r="I218" s="95"/>
      <c r="J218" s="76">
        <f>J219</f>
        <v>330000</v>
      </c>
      <c r="K218" s="95"/>
      <c r="L218" s="76">
        <f>L219</f>
        <v>330000</v>
      </c>
    </row>
    <row r="219" spans="1:12" ht="64.5" customHeight="1">
      <c r="A219" s="27" t="s">
        <v>293</v>
      </c>
      <c r="B219" s="59" t="s">
        <v>134</v>
      </c>
      <c r="C219" s="59" t="s">
        <v>138</v>
      </c>
      <c r="D219" s="59" t="s">
        <v>291</v>
      </c>
      <c r="E219" s="59" t="s">
        <v>239</v>
      </c>
      <c r="F219" s="76">
        <v>330000</v>
      </c>
      <c r="G219" s="95"/>
      <c r="H219" s="92">
        <f>F219+G219</f>
        <v>330000</v>
      </c>
      <c r="I219" s="95"/>
      <c r="J219" s="92">
        <f>H219+I219</f>
        <v>330000</v>
      </c>
      <c r="K219" s="95"/>
      <c r="L219" s="92">
        <f>J219+K219</f>
        <v>330000</v>
      </c>
    </row>
    <row r="220" spans="1:12" ht="129" customHeight="1">
      <c r="A220" s="45" t="s">
        <v>93</v>
      </c>
      <c r="B220" s="59" t="s">
        <v>134</v>
      </c>
      <c r="C220" s="59" t="s">
        <v>138</v>
      </c>
      <c r="D220" s="59" t="s">
        <v>22</v>
      </c>
      <c r="E220" s="59"/>
      <c r="F220" s="76">
        <f>F221</f>
        <v>331000</v>
      </c>
      <c r="G220" s="95"/>
      <c r="H220" s="76">
        <f>H221</f>
        <v>331000</v>
      </c>
      <c r="I220" s="95"/>
      <c r="J220" s="76">
        <f>J221</f>
        <v>331000</v>
      </c>
      <c r="K220" s="95"/>
      <c r="L220" s="76">
        <f>L221</f>
        <v>331000</v>
      </c>
    </row>
    <row r="221" spans="1:12" ht="67.5" customHeight="1">
      <c r="A221" s="15" t="s">
        <v>293</v>
      </c>
      <c r="B221" s="59" t="s">
        <v>134</v>
      </c>
      <c r="C221" s="59" t="s">
        <v>138</v>
      </c>
      <c r="D221" s="59" t="s">
        <v>22</v>
      </c>
      <c r="E221" s="59" t="s">
        <v>239</v>
      </c>
      <c r="F221" s="76">
        <v>331000</v>
      </c>
      <c r="G221" s="95"/>
      <c r="H221" s="92">
        <f>F221+G221</f>
        <v>331000</v>
      </c>
      <c r="I221" s="95"/>
      <c r="J221" s="92">
        <f>H221+I221</f>
        <v>331000</v>
      </c>
      <c r="K221" s="95"/>
      <c r="L221" s="92">
        <f>J221+K221</f>
        <v>331000</v>
      </c>
    </row>
    <row r="222" spans="1:12" ht="21.75" customHeight="1">
      <c r="A222" s="11" t="s">
        <v>174</v>
      </c>
      <c r="B222" s="59" t="s">
        <v>134</v>
      </c>
      <c r="C222" s="59" t="s">
        <v>127</v>
      </c>
      <c r="D222" s="59"/>
      <c r="E222" s="59"/>
      <c r="F222" s="72">
        <f>F223+F228</f>
        <v>641000</v>
      </c>
      <c r="G222" s="95"/>
      <c r="H222" s="72">
        <f>H223+H228</f>
        <v>641000</v>
      </c>
      <c r="I222" s="95"/>
      <c r="J222" s="72">
        <f>J223+J228</f>
        <v>641000</v>
      </c>
      <c r="K222" s="95"/>
      <c r="L222" s="72">
        <f>L223+L228</f>
        <v>641000</v>
      </c>
    </row>
    <row r="223" spans="1:12" ht="31.5" customHeight="1">
      <c r="A223" s="16" t="s">
        <v>259</v>
      </c>
      <c r="B223" s="59" t="s">
        <v>134</v>
      </c>
      <c r="C223" s="59" t="s">
        <v>260</v>
      </c>
      <c r="D223" s="59"/>
      <c r="E223" s="59"/>
      <c r="F223" s="72">
        <f>F224</f>
        <v>45000</v>
      </c>
      <c r="G223" s="95"/>
      <c r="H223" s="72">
        <f>H224</f>
        <v>45000</v>
      </c>
      <c r="I223" s="95"/>
      <c r="J223" s="72">
        <f>J224</f>
        <v>45000</v>
      </c>
      <c r="K223" s="95"/>
      <c r="L223" s="72">
        <f>L224</f>
        <v>45000</v>
      </c>
    </row>
    <row r="224" spans="1:12" ht="68.25" customHeight="1">
      <c r="A224" s="56" t="s">
        <v>320</v>
      </c>
      <c r="B224" s="59" t="s">
        <v>134</v>
      </c>
      <c r="C224" s="59" t="s">
        <v>260</v>
      </c>
      <c r="D224" s="59" t="s">
        <v>192</v>
      </c>
      <c r="E224" s="59"/>
      <c r="F224" s="72">
        <f>F225</f>
        <v>45000</v>
      </c>
      <c r="G224" s="95"/>
      <c r="H224" s="72">
        <f>H225</f>
        <v>45000</v>
      </c>
      <c r="I224" s="95"/>
      <c r="J224" s="72">
        <f>J225</f>
        <v>45000</v>
      </c>
      <c r="K224" s="95"/>
      <c r="L224" s="72">
        <f>L225</f>
        <v>45000</v>
      </c>
    </row>
    <row r="225" spans="1:12" ht="64.5" customHeight="1">
      <c r="A225" s="15" t="s">
        <v>339</v>
      </c>
      <c r="B225" s="59" t="s">
        <v>134</v>
      </c>
      <c r="C225" s="59" t="s">
        <v>260</v>
      </c>
      <c r="D225" s="59" t="s">
        <v>338</v>
      </c>
      <c r="E225" s="59"/>
      <c r="F225" s="72">
        <f>F226</f>
        <v>45000</v>
      </c>
      <c r="G225" s="95"/>
      <c r="H225" s="72">
        <f>H226</f>
        <v>45000</v>
      </c>
      <c r="I225" s="95"/>
      <c r="J225" s="72">
        <f>J226</f>
        <v>45000</v>
      </c>
      <c r="K225" s="95"/>
      <c r="L225" s="72">
        <f>L226</f>
        <v>45000</v>
      </c>
    </row>
    <row r="226" spans="1:12" ht="32.25" customHeight="1">
      <c r="A226" s="15" t="s">
        <v>344</v>
      </c>
      <c r="B226" s="59" t="s">
        <v>134</v>
      </c>
      <c r="C226" s="59" t="s">
        <v>260</v>
      </c>
      <c r="D226" s="59" t="s">
        <v>345</v>
      </c>
      <c r="E226" s="59"/>
      <c r="F226" s="72">
        <f>F227</f>
        <v>45000</v>
      </c>
      <c r="G226" s="95"/>
      <c r="H226" s="72">
        <f>H227</f>
        <v>45000</v>
      </c>
      <c r="I226" s="95"/>
      <c r="J226" s="72">
        <f>J227</f>
        <v>45000</v>
      </c>
      <c r="K226" s="95"/>
      <c r="L226" s="72">
        <f>L227</f>
        <v>45000</v>
      </c>
    </row>
    <row r="227" spans="1:12" ht="34.5" customHeight="1">
      <c r="A227" s="26" t="s">
        <v>247</v>
      </c>
      <c r="B227" s="59" t="s">
        <v>134</v>
      </c>
      <c r="C227" s="59" t="s">
        <v>260</v>
      </c>
      <c r="D227" s="59" t="s">
        <v>345</v>
      </c>
      <c r="E227" s="59" t="s">
        <v>225</v>
      </c>
      <c r="F227" s="72">
        <v>45000</v>
      </c>
      <c r="G227" s="95"/>
      <c r="H227" s="92">
        <f>F227+G227</f>
        <v>45000</v>
      </c>
      <c r="I227" s="95"/>
      <c r="J227" s="92">
        <f>H227+I227</f>
        <v>45000</v>
      </c>
      <c r="K227" s="95"/>
      <c r="L227" s="92">
        <f>J227+K227</f>
        <v>45000</v>
      </c>
    </row>
    <row r="228" spans="1:12" ht="31.5" customHeight="1">
      <c r="A228" s="11" t="s">
        <v>143</v>
      </c>
      <c r="B228" s="59" t="s">
        <v>134</v>
      </c>
      <c r="C228" s="59" t="s">
        <v>144</v>
      </c>
      <c r="D228" s="59"/>
      <c r="E228" s="59"/>
      <c r="F228" s="72">
        <f>F229</f>
        <v>596000</v>
      </c>
      <c r="G228" s="95"/>
      <c r="H228" s="72">
        <f>H229</f>
        <v>596000</v>
      </c>
      <c r="I228" s="95"/>
      <c r="J228" s="72">
        <f>J229</f>
        <v>596000</v>
      </c>
      <c r="K228" s="95"/>
      <c r="L228" s="72">
        <f>L229</f>
        <v>596000</v>
      </c>
    </row>
    <row r="229" spans="1:12" ht="65.25" customHeight="1">
      <c r="A229" s="56" t="s">
        <v>320</v>
      </c>
      <c r="B229" s="59" t="s">
        <v>134</v>
      </c>
      <c r="C229" s="59" t="s">
        <v>144</v>
      </c>
      <c r="D229" s="59" t="s">
        <v>192</v>
      </c>
      <c r="E229" s="59"/>
      <c r="F229" s="72">
        <f>F230</f>
        <v>596000</v>
      </c>
      <c r="G229" s="95"/>
      <c r="H229" s="72">
        <f>H230</f>
        <v>596000</v>
      </c>
      <c r="I229" s="95"/>
      <c r="J229" s="72">
        <f>J230</f>
        <v>596000</v>
      </c>
      <c r="K229" s="95"/>
      <c r="L229" s="72">
        <f>L230</f>
        <v>596000</v>
      </c>
    </row>
    <row r="230" spans="1:12" ht="63.75" customHeight="1">
      <c r="A230" s="15" t="s">
        <v>339</v>
      </c>
      <c r="B230" s="59" t="s">
        <v>134</v>
      </c>
      <c r="C230" s="59" t="s">
        <v>144</v>
      </c>
      <c r="D230" s="59" t="s">
        <v>338</v>
      </c>
      <c r="E230" s="59"/>
      <c r="F230" s="72">
        <f>F231</f>
        <v>596000</v>
      </c>
      <c r="G230" s="95"/>
      <c r="H230" s="72">
        <f>H231</f>
        <v>596000</v>
      </c>
      <c r="I230" s="95"/>
      <c r="J230" s="72">
        <f>J231</f>
        <v>596000</v>
      </c>
      <c r="K230" s="95"/>
      <c r="L230" s="72">
        <f>L231</f>
        <v>596000</v>
      </c>
    </row>
    <row r="231" spans="1:12" ht="30.75" customHeight="1">
      <c r="A231" s="15" t="s">
        <v>344</v>
      </c>
      <c r="B231" s="59" t="s">
        <v>134</v>
      </c>
      <c r="C231" s="59" t="s">
        <v>144</v>
      </c>
      <c r="D231" s="59" t="s">
        <v>345</v>
      </c>
      <c r="E231" s="59"/>
      <c r="F231" s="72">
        <f>F232</f>
        <v>596000</v>
      </c>
      <c r="G231" s="95"/>
      <c r="H231" s="72">
        <f>H232</f>
        <v>596000</v>
      </c>
      <c r="I231" s="95"/>
      <c r="J231" s="72">
        <f>J232</f>
        <v>596000</v>
      </c>
      <c r="K231" s="95"/>
      <c r="L231" s="72">
        <f>L232</f>
        <v>596000</v>
      </c>
    </row>
    <row r="232" spans="1:12" ht="31.5" customHeight="1">
      <c r="A232" s="26" t="s">
        <v>247</v>
      </c>
      <c r="B232" s="59" t="s">
        <v>134</v>
      </c>
      <c r="C232" s="59" t="s">
        <v>144</v>
      </c>
      <c r="D232" s="59" t="s">
        <v>345</v>
      </c>
      <c r="E232" s="59" t="s">
        <v>225</v>
      </c>
      <c r="F232" s="72">
        <v>596000</v>
      </c>
      <c r="G232" s="95"/>
      <c r="H232" s="92">
        <f>F232+G232</f>
        <v>596000</v>
      </c>
      <c r="I232" s="95"/>
      <c r="J232" s="92">
        <f>H232+I232</f>
        <v>596000</v>
      </c>
      <c r="K232" s="95"/>
      <c r="L232" s="92">
        <f>J232+K232</f>
        <v>596000</v>
      </c>
    </row>
    <row r="233" spans="1:12" ht="17.25" customHeight="1">
      <c r="A233" s="11" t="s">
        <v>175</v>
      </c>
      <c r="B233" s="59" t="s">
        <v>134</v>
      </c>
      <c r="C233" s="59" t="s">
        <v>128</v>
      </c>
      <c r="D233" s="59"/>
      <c r="E233" s="59"/>
      <c r="F233" s="72">
        <f>F234</f>
        <v>1222000</v>
      </c>
      <c r="G233" s="95"/>
      <c r="H233" s="72">
        <f>H234</f>
        <v>1222000</v>
      </c>
      <c r="I233" s="95"/>
      <c r="J233" s="72">
        <f>J234</f>
        <v>1222000</v>
      </c>
      <c r="K233" s="95"/>
      <c r="L233" s="72">
        <f>L234</f>
        <v>1222000</v>
      </c>
    </row>
    <row r="234" spans="1:12" ht="78.75" customHeight="1">
      <c r="A234" s="28" t="s">
        <v>2</v>
      </c>
      <c r="B234" s="59">
        <v>901</v>
      </c>
      <c r="C234" s="59" t="s">
        <v>130</v>
      </c>
      <c r="D234" s="59" t="s">
        <v>481</v>
      </c>
      <c r="E234" s="59"/>
      <c r="F234" s="72">
        <f>F235+F241+F244</f>
        <v>1222000</v>
      </c>
      <c r="G234" s="95"/>
      <c r="H234" s="72">
        <f>H235+H241+H244</f>
        <v>1222000</v>
      </c>
      <c r="I234" s="95"/>
      <c r="J234" s="72">
        <f>J235+J241+J244</f>
        <v>1222000</v>
      </c>
      <c r="K234" s="95"/>
      <c r="L234" s="72">
        <f>L235+L241+L244</f>
        <v>1222000</v>
      </c>
    </row>
    <row r="235" spans="1:12" ht="51.75" customHeight="1">
      <c r="A235" s="40" t="s">
        <v>475</v>
      </c>
      <c r="B235" s="59" t="s">
        <v>134</v>
      </c>
      <c r="C235" s="59" t="s">
        <v>130</v>
      </c>
      <c r="D235" s="59" t="s">
        <v>549</v>
      </c>
      <c r="E235" s="59"/>
      <c r="F235" s="72">
        <f>F236</f>
        <v>764780</v>
      </c>
      <c r="G235" s="95"/>
      <c r="H235" s="72">
        <f>H236</f>
        <v>764780</v>
      </c>
      <c r="I235" s="95"/>
      <c r="J235" s="72">
        <f>J236</f>
        <v>764780</v>
      </c>
      <c r="K235" s="95"/>
      <c r="L235" s="72">
        <f>L236</f>
        <v>764780</v>
      </c>
    </row>
    <row r="236" spans="1:12" ht="30" customHeight="1">
      <c r="A236" s="88" t="s">
        <v>480</v>
      </c>
      <c r="B236" s="63">
        <v>901</v>
      </c>
      <c r="C236" s="63" t="s">
        <v>130</v>
      </c>
      <c r="D236" s="63" t="s">
        <v>482</v>
      </c>
      <c r="E236" s="63"/>
      <c r="F236" s="72">
        <f>F237+F240</f>
        <v>764780</v>
      </c>
      <c r="G236" s="95"/>
      <c r="H236" s="72">
        <f>H237+H240+H239</f>
        <v>764780</v>
      </c>
      <c r="I236" s="95"/>
      <c r="J236" s="72">
        <f>J237+J240+J239+J238</f>
        <v>764780</v>
      </c>
      <c r="K236" s="95"/>
      <c r="L236" s="72">
        <f>L237+L240+L239+L238</f>
        <v>764780</v>
      </c>
    </row>
    <row r="237" spans="1:12" ht="21" customHeight="1">
      <c r="A237" s="13" t="s">
        <v>227</v>
      </c>
      <c r="B237" s="59">
        <v>901</v>
      </c>
      <c r="C237" s="59" t="s">
        <v>130</v>
      </c>
      <c r="D237" s="59" t="s">
        <v>482</v>
      </c>
      <c r="E237" s="59" t="s">
        <v>222</v>
      </c>
      <c r="F237" s="72">
        <v>672780</v>
      </c>
      <c r="G237" s="95"/>
      <c r="H237" s="92">
        <f>F237+G237</f>
        <v>672780</v>
      </c>
      <c r="I237" s="95"/>
      <c r="J237" s="92">
        <f>H237+I237</f>
        <v>672780</v>
      </c>
      <c r="K237" s="95"/>
      <c r="L237" s="92">
        <f>J237+K237</f>
        <v>672780</v>
      </c>
    </row>
    <row r="238" spans="1:12" ht="33.75" customHeight="1">
      <c r="A238" s="13" t="s">
        <v>228</v>
      </c>
      <c r="B238" s="59" t="s">
        <v>134</v>
      </c>
      <c r="C238" s="59" t="s">
        <v>130</v>
      </c>
      <c r="D238" s="59" t="s">
        <v>482</v>
      </c>
      <c r="E238" s="59" t="s">
        <v>223</v>
      </c>
      <c r="F238" s="72"/>
      <c r="G238" s="95"/>
      <c r="H238" s="92"/>
      <c r="I238" s="95">
        <v>713</v>
      </c>
      <c r="J238" s="92">
        <f>H238+I238</f>
        <v>713</v>
      </c>
      <c r="K238" s="95"/>
      <c r="L238" s="92">
        <f>J238+K238</f>
        <v>713</v>
      </c>
    </row>
    <row r="239" spans="1:12" ht="31.5" customHeight="1">
      <c r="A239" s="13" t="s">
        <v>30</v>
      </c>
      <c r="B239" s="59" t="s">
        <v>134</v>
      </c>
      <c r="C239" s="59" t="s">
        <v>130</v>
      </c>
      <c r="D239" s="59" t="s">
        <v>482</v>
      </c>
      <c r="E239" s="59" t="s">
        <v>226</v>
      </c>
      <c r="F239" s="72"/>
      <c r="G239" s="95">
        <v>310</v>
      </c>
      <c r="H239" s="92">
        <f>F239+G239</f>
        <v>310</v>
      </c>
      <c r="I239" s="95"/>
      <c r="J239" s="92">
        <f>H239+I239</f>
        <v>310</v>
      </c>
      <c r="K239" s="95"/>
      <c r="L239" s="92">
        <f>J239+K239</f>
        <v>310</v>
      </c>
    </row>
    <row r="240" spans="1:12" ht="21" customHeight="1">
      <c r="A240" s="13" t="s">
        <v>233</v>
      </c>
      <c r="B240" s="59">
        <v>901</v>
      </c>
      <c r="C240" s="59" t="s">
        <v>130</v>
      </c>
      <c r="D240" s="59" t="s">
        <v>482</v>
      </c>
      <c r="E240" s="59" t="s">
        <v>232</v>
      </c>
      <c r="F240" s="72">
        <v>92000</v>
      </c>
      <c r="G240" s="95">
        <v>-310</v>
      </c>
      <c r="H240" s="92">
        <f>F240+G240</f>
        <v>91690</v>
      </c>
      <c r="I240" s="95">
        <v>-713</v>
      </c>
      <c r="J240" s="92">
        <f>H240+I240</f>
        <v>90977</v>
      </c>
      <c r="K240" s="95"/>
      <c r="L240" s="92">
        <f>J240+K240</f>
        <v>90977</v>
      </c>
    </row>
    <row r="241" spans="1:12" ht="51" customHeight="1">
      <c r="A241" s="40" t="s">
        <v>483</v>
      </c>
      <c r="B241" s="59">
        <v>901</v>
      </c>
      <c r="C241" s="59" t="s">
        <v>130</v>
      </c>
      <c r="D241" s="59" t="s">
        <v>550</v>
      </c>
      <c r="E241" s="59"/>
      <c r="F241" s="72">
        <f>F242</f>
        <v>79000</v>
      </c>
      <c r="G241" s="95"/>
      <c r="H241" s="72">
        <f>H242</f>
        <v>79000</v>
      </c>
      <c r="I241" s="95"/>
      <c r="J241" s="72">
        <f>J242</f>
        <v>79000</v>
      </c>
      <c r="K241" s="95"/>
      <c r="L241" s="72">
        <f>L242</f>
        <v>79000</v>
      </c>
    </row>
    <row r="242" spans="1:12" ht="50.25" customHeight="1">
      <c r="A242" s="28" t="s">
        <v>484</v>
      </c>
      <c r="B242" s="59">
        <v>901</v>
      </c>
      <c r="C242" s="59" t="s">
        <v>130</v>
      </c>
      <c r="D242" s="59" t="s">
        <v>488</v>
      </c>
      <c r="E242" s="59"/>
      <c r="F242" s="72">
        <f>F243</f>
        <v>79000</v>
      </c>
      <c r="G242" s="95"/>
      <c r="H242" s="72">
        <f>H243</f>
        <v>79000</v>
      </c>
      <c r="I242" s="95"/>
      <c r="J242" s="72">
        <f>J243</f>
        <v>79000</v>
      </c>
      <c r="K242" s="95"/>
      <c r="L242" s="72">
        <f>L243</f>
        <v>79000</v>
      </c>
    </row>
    <row r="243" spans="1:12" ht="35.25" customHeight="1">
      <c r="A243" s="13" t="s">
        <v>247</v>
      </c>
      <c r="B243" s="59">
        <v>901</v>
      </c>
      <c r="C243" s="59" t="s">
        <v>130</v>
      </c>
      <c r="D243" s="59" t="s">
        <v>488</v>
      </c>
      <c r="E243" s="59" t="s">
        <v>225</v>
      </c>
      <c r="F243" s="72">
        <v>79000</v>
      </c>
      <c r="G243" s="95"/>
      <c r="H243" s="92">
        <f>F243+G243</f>
        <v>79000</v>
      </c>
      <c r="I243" s="95"/>
      <c r="J243" s="92">
        <f>H243+I243</f>
        <v>79000</v>
      </c>
      <c r="K243" s="95"/>
      <c r="L243" s="92">
        <f>J243+K243</f>
        <v>79000</v>
      </c>
    </row>
    <row r="244" spans="1:12" s="7" customFormat="1" ht="47.25" customHeight="1">
      <c r="A244" s="88" t="s">
        <v>485</v>
      </c>
      <c r="B244" s="63">
        <v>901</v>
      </c>
      <c r="C244" s="63" t="s">
        <v>130</v>
      </c>
      <c r="D244" s="63" t="s">
        <v>551</v>
      </c>
      <c r="E244" s="63"/>
      <c r="F244" s="72">
        <f>F245</f>
        <v>378220</v>
      </c>
      <c r="G244" s="98"/>
      <c r="H244" s="72">
        <f>H245</f>
        <v>378220</v>
      </c>
      <c r="I244" s="98"/>
      <c r="J244" s="72">
        <f>J245</f>
        <v>378220</v>
      </c>
      <c r="K244" s="98"/>
      <c r="L244" s="72">
        <f>L245</f>
        <v>378220</v>
      </c>
    </row>
    <row r="245" spans="1:12" s="7" customFormat="1" ht="36.75" customHeight="1">
      <c r="A245" s="88" t="s">
        <v>486</v>
      </c>
      <c r="B245" s="63">
        <v>901</v>
      </c>
      <c r="C245" s="63" t="s">
        <v>130</v>
      </c>
      <c r="D245" s="63" t="s">
        <v>489</v>
      </c>
      <c r="E245" s="63"/>
      <c r="F245" s="72">
        <f>F246</f>
        <v>378220</v>
      </c>
      <c r="G245" s="98"/>
      <c r="H245" s="72">
        <f>H246</f>
        <v>378220</v>
      </c>
      <c r="I245" s="98"/>
      <c r="J245" s="72">
        <f>J246</f>
        <v>378220</v>
      </c>
      <c r="K245" s="98"/>
      <c r="L245" s="72">
        <f>L246</f>
        <v>378220</v>
      </c>
    </row>
    <row r="246" spans="1:12" s="7" customFormat="1" ht="18.75" customHeight="1">
      <c r="A246" s="44" t="s">
        <v>233</v>
      </c>
      <c r="B246" s="63">
        <v>901</v>
      </c>
      <c r="C246" s="63" t="s">
        <v>130</v>
      </c>
      <c r="D246" s="63" t="s">
        <v>489</v>
      </c>
      <c r="E246" s="63" t="s">
        <v>232</v>
      </c>
      <c r="F246" s="72">
        <v>378220</v>
      </c>
      <c r="G246" s="98"/>
      <c r="H246" s="92">
        <f>F246+G246</f>
        <v>378220</v>
      </c>
      <c r="I246" s="98"/>
      <c r="J246" s="92">
        <f>H246+I246</f>
        <v>378220</v>
      </c>
      <c r="K246" s="98"/>
      <c r="L246" s="92">
        <f>J246+K246</f>
        <v>378220</v>
      </c>
    </row>
    <row r="247" spans="1:12" ht="16.5" customHeight="1">
      <c r="A247" s="19" t="s">
        <v>179</v>
      </c>
      <c r="B247" s="61" t="s">
        <v>134</v>
      </c>
      <c r="C247" s="61" t="s">
        <v>146</v>
      </c>
      <c r="D247" s="61"/>
      <c r="E247" s="61"/>
      <c r="F247" s="77">
        <f>F252+F275+F248</f>
        <v>96827100</v>
      </c>
      <c r="G247" s="96"/>
      <c r="H247" s="77">
        <f>H252+H275+H248</f>
        <v>96827100</v>
      </c>
      <c r="I247" s="95"/>
      <c r="J247" s="77">
        <f>J252+J275+J248</f>
        <v>96927100</v>
      </c>
      <c r="K247" s="95"/>
      <c r="L247" s="77">
        <f>L252+L275+L248</f>
        <v>96927100</v>
      </c>
    </row>
    <row r="248" spans="1:12" ht="17.25" customHeight="1">
      <c r="A248" s="19" t="s">
        <v>180</v>
      </c>
      <c r="B248" s="61" t="s">
        <v>134</v>
      </c>
      <c r="C248" s="61" t="s">
        <v>163</v>
      </c>
      <c r="D248" s="61"/>
      <c r="E248" s="61"/>
      <c r="F248" s="77">
        <f>F249</f>
        <v>4322100</v>
      </c>
      <c r="G248" s="95"/>
      <c r="H248" s="77">
        <f>H249</f>
        <v>4322100</v>
      </c>
      <c r="I248" s="95"/>
      <c r="J248" s="77">
        <f>J249</f>
        <v>4322100</v>
      </c>
      <c r="K248" s="95"/>
      <c r="L248" s="77">
        <f>L249</f>
        <v>4322100</v>
      </c>
    </row>
    <row r="249" spans="1:12" ht="22.5" customHeight="1">
      <c r="A249" s="18" t="s">
        <v>490</v>
      </c>
      <c r="B249" s="61" t="s">
        <v>134</v>
      </c>
      <c r="C249" s="61" t="s">
        <v>163</v>
      </c>
      <c r="D249" s="61" t="s">
        <v>448</v>
      </c>
      <c r="E249" s="61"/>
      <c r="F249" s="77">
        <f>F250</f>
        <v>4322100</v>
      </c>
      <c r="G249" s="95"/>
      <c r="H249" s="77">
        <f>H250</f>
        <v>4322100</v>
      </c>
      <c r="I249" s="95"/>
      <c r="J249" s="77">
        <f>J250</f>
        <v>4322100</v>
      </c>
      <c r="K249" s="95"/>
      <c r="L249" s="77">
        <f>L250</f>
        <v>4322100</v>
      </c>
    </row>
    <row r="250" spans="1:12" ht="20.25" customHeight="1">
      <c r="A250" s="18" t="s">
        <v>180</v>
      </c>
      <c r="B250" s="61" t="s">
        <v>134</v>
      </c>
      <c r="C250" s="61" t="s">
        <v>163</v>
      </c>
      <c r="D250" s="61" t="s">
        <v>491</v>
      </c>
      <c r="E250" s="61"/>
      <c r="F250" s="77">
        <f>F251</f>
        <v>4322100</v>
      </c>
      <c r="G250" s="95"/>
      <c r="H250" s="77">
        <f>H251</f>
        <v>4322100</v>
      </c>
      <c r="I250" s="95"/>
      <c r="J250" s="77">
        <f>J251</f>
        <v>4322100</v>
      </c>
      <c r="K250" s="95"/>
      <c r="L250" s="77">
        <f>L251</f>
        <v>4322100</v>
      </c>
    </row>
    <row r="251" spans="1:12" ht="31.5">
      <c r="A251" s="18" t="s">
        <v>477</v>
      </c>
      <c r="B251" s="61" t="s">
        <v>134</v>
      </c>
      <c r="C251" s="61" t="s">
        <v>163</v>
      </c>
      <c r="D251" s="61" t="s">
        <v>431</v>
      </c>
      <c r="E251" s="61" t="s">
        <v>236</v>
      </c>
      <c r="F251" s="76">
        <v>4322100</v>
      </c>
      <c r="G251" s="95"/>
      <c r="H251" s="92">
        <f>F251+G251</f>
        <v>4322100</v>
      </c>
      <c r="I251" s="95"/>
      <c r="J251" s="92">
        <f>H251+I251</f>
        <v>4322100</v>
      </c>
      <c r="K251" s="95"/>
      <c r="L251" s="92">
        <f>J251+K251</f>
        <v>4322100</v>
      </c>
    </row>
    <row r="252" spans="1:13" ht="23.25" customHeight="1">
      <c r="A252" s="11" t="s">
        <v>181</v>
      </c>
      <c r="B252" s="59" t="s">
        <v>134</v>
      </c>
      <c r="C252" s="59">
        <v>1003</v>
      </c>
      <c r="D252" s="59"/>
      <c r="E252" s="59"/>
      <c r="F252" s="76">
        <f>F260+F256+F271</f>
        <v>88349900</v>
      </c>
      <c r="G252" s="95"/>
      <c r="H252" s="76">
        <f>H260+H256+H271</f>
        <v>88349900</v>
      </c>
      <c r="I252" s="95"/>
      <c r="J252" s="76">
        <f>J253+J260+J256+J271</f>
        <v>87541484.24</v>
      </c>
      <c r="K252" s="95"/>
      <c r="L252" s="76">
        <f>L253+L260+L256+L271</f>
        <v>86441484.24</v>
      </c>
      <c r="M252" s="112"/>
    </row>
    <row r="253" spans="1:12" ht="23.25" customHeight="1">
      <c r="A253" s="18" t="s">
        <v>490</v>
      </c>
      <c r="B253" s="61" t="s">
        <v>134</v>
      </c>
      <c r="C253" s="61" t="s">
        <v>142</v>
      </c>
      <c r="D253" s="61" t="s">
        <v>448</v>
      </c>
      <c r="E253" s="59"/>
      <c r="F253" s="76"/>
      <c r="G253" s="95"/>
      <c r="H253" s="76"/>
      <c r="I253" s="95"/>
      <c r="J253" s="76">
        <f>J254</f>
        <v>100000</v>
      </c>
      <c r="K253" s="95"/>
      <c r="L253" s="76">
        <f>L254</f>
        <v>100000</v>
      </c>
    </row>
    <row r="254" spans="1:12" ht="21.75" customHeight="1">
      <c r="A254" s="108" t="s">
        <v>221</v>
      </c>
      <c r="B254" s="61" t="s">
        <v>134</v>
      </c>
      <c r="C254" s="61" t="s">
        <v>142</v>
      </c>
      <c r="D254" s="61" t="s">
        <v>449</v>
      </c>
      <c r="E254" s="59"/>
      <c r="F254" s="76"/>
      <c r="G254" s="95"/>
      <c r="H254" s="76"/>
      <c r="I254" s="95"/>
      <c r="J254" s="76">
        <f>J255</f>
        <v>100000</v>
      </c>
      <c r="K254" s="95"/>
      <c r="L254" s="76">
        <f>L255</f>
        <v>100000</v>
      </c>
    </row>
    <row r="255" spans="1:12" ht="49.5" customHeight="1">
      <c r="A255" s="108" t="s">
        <v>81</v>
      </c>
      <c r="B255" s="61" t="s">
        <v>134</v>
      </c>
      <c r="C255" s="61" t="s">
        <v>142</v>
      </c>
      <c r="D255" s="61" t="s">
        <v>449</v>
      </c>
      <c r="E255" s="59" t="s">
        <v>80</v>
      </c>
      <c r="F255" s="76"/>
      <c r="G255" s="95"/>
      <c r="H255" s="76"/>
      <c r="I255" s="95">
        <v>100000</v>
      </c>
      <c r="J255" s="76">
        <f>H255+I255</f>
        <v>100000</v>
      </c>
      <c r="K255" s="95"/>
      <c r="L255" s="76">
        <f>J255+K255</f>
        <v>100000</v>
      </c>
    </row>
    <row r="256" spans="1:12" ht="82.5" customHeight="1">
      <c r="A256" s="28" t="s">
        <v>37</v>
      </c>
      <c r="B256" s="61" t="s">
        <v>134</v>
      </c>
      <c r="C256" s="61" t="s">
        <v>142</v>
      </c>
      <c r="D256" s="61" t="s">
        <v>481</v>
      </c>
      <c r="E256" s="61"/>
      <c r="F256" s="76">
        <f>F257</f>
        <v>397000</v>
      </c>
      <c r="G256" s="95"/>
      <c r="H256" s="76">
        <f>H257</f>
        <v>397000</v>
      </c>
      <c r="I256" s="95"/>
      <c r="J256" s="76">
        <f>J257</f>
        <v>397000</v>
      </c>
      <c r="K256" s="95"/>
      <c r="L256" s="76">
        <f>L257</f>
        <v>397000</v>
      </c>
    </row>
    <row r="257" spans="1:12" ht="47.25" customHeight="1">
      <c r="A257" s="41" t="s">
        <v>487</v>
      </c>
      <c r="B257" s="61" t="s">
        <v>134</v>
      </c>
      <c r="C257" s="61" t="s">
        <v>142</v>
      </c>
      <c r="D257" s="61" t="s">
        <v>553</v>
      </c>
      <c r="E257" s="61"/>
      <c r="F257" s="76">
        <f>F258</f>
        <v>397000</v>
      </c>
      <c r="G257" s="95"/>
      <c r="H257" s="76">
        <f>H258</f>
        <v>397000</v>
      </c>
      <c r="I257" s="95"/>
      <c r="J257" s="76">
        <f>J258</f>
        <v>397000</v>
      </c>
      <c r="K257" s="95"/>
      <c r="L257" s="76">
        <f>L258</f>
        <v>397000</v>
      </c>
    </row>
    <row r="258" spans="1:12" ht="48" customHeight="1">
      <c r="A258" s="41" t="s">
        <v>43</v>
      </c>
      <c r="B258" s="61" t="s">
        <v>134</v>
      </c>
      <c r="C258" s="61" t="s">
        <v>142</v>
      </c>
      <c r="D258" s="61" t="s">
        <v>552</v>
      </c>
      <c r="E258" s="61"/>
      <c r="F258" s="76">
        <f>F259</f>
        <v>397000</v>
      </c>
      <c r="G258" s="95"/>
      <c r="H258" s="76">
        <f>H259</f>
        <v>397000</v>
      </c>
      <c r="I258" s="95"/>
      <c r="J258" s="76">
        <f>J259</f>
        <v>397000</v>
      </c>
      <c r="K258" s="95"/>
      <c r="L258" s="76">
        <f>L259</f>
        <v>397000</v>
      </c>
    </row>
    <row r="259" spans="1:12" ht="31.5" customHeight="1">
      <c r="A259" s="11" t="s">
        <v>244</v>
      </c>
      <c r="B259" s="61" t="s">
        <v>134</v>
      </c>
      <c r="C259" s="61" t="s">
        <v>142</v>
      </c>
      <c r="D259" s="61" t="s">
        <v>552</v>
      </c>
      <c r="E259" s="61" t="s">
        <v>243</v>
      </c>
      <c r="F259" s="76">
        <v>397000</v>
      </c>
      <c r="G259" s="95"/>
      <c r="H259" s="92">
        <f>F259+G259</f>
        <v>397000</v>
      </c>
      <c r="I259" s="95"/>
      <c r="J259" s="92">
        <f>H259+I259</f>
        <v>397000</v>
      </c>
      <c r="K259" s="95"/>
      <c r="L259" s="92">
        <f>J259+K259</f>
        <v>397000</v>
      </c>
    </row>
    <row r="260" spans="1:12" ht="94.5" customHeight="1">
      <c r="A260" s="23" t="s">
        <v>263</v>
      </c>
      <c r="B260" s="59" t="s">
        <v>134</v>
      </c>
      <c r="C260" s="59">
        <v>1003</v>
      </c>
      <c r="D260" s="59" t="s">
        <v>114</v>
      </c>
      <c r="E260" s="59"/>
      <c r="F260" s="76">
        <f>F261</f>
        <v>87302900</v>
      </c>
      <c r="G260" s="95"/>
      <c r="H260" s="76">
        <f>H261</f>
        <v>87302900</v>
      </c>
      <c r="I260" s="95"/>
      <c r="J260" s="76">
        <f>J261</f>
        <v>86394484.24</v>
      </c>
      <c r="K260" s="95"/>
      <c r="L260" s="76">
        <f>L261</f>
        <v>85294484.24</v>
      </c>
    </row>
    <row r="261" spans="1:12" ht="78.75" customHeight="1">
      <c r="A261" s="23" t="s">
        <v>532</v>
      </c>
      <c r="B261" s="59" t="s">
        <v>134</v>
      </c>
      <c r="C261" s="59" t="s">
        <v>142</v>
      </c>
      <c r="D261" s="59" t="s">
        <v>299</v>
      </c>
      <c r="E261" s="59"/>
      <c r="F261" s="76">
        <f>F262+F265+F268</f>
        <v>87302900</v>
      </c>
      <c r="G261" s="95"/>
      <c r="H261" s="76">
        <f>H262+H265+H268</f>
        <v>87302900</v>
      </c>
      <c r="I261" s="95"/>
      <c r="J261" s="76">
        <f>J262+J265+J268</f>
        <v>86394484.24</v>
      </c>
      <c r="K261" s="95"/>
      <c r="L261" s="76">
        <f>L262+L265+L268</f>
        <v>85294484.24</v>
      </c>
    </row>
    <row r="262" spans="1:12" ht="231" customHeight="1">
      <c r="A262" s="23" t="s">
        <v>300</v>
      </c>
      <c r="B262" s="59" t="s">
        <v>134</v>
      </c>
      <c r="C262" s="59" t="s">
        <v>142</v>
      </c>
      <c r="D262" s="59" t="s">
        <v>301</v>
      </c>
      <c r="E262" s="59"/>
      <c r="F262" s="76">
        <f>F263+F264</f>
        <v>9460000</v>
      </c>
      <c r="G262" s="95"/>
      <c r="H262" s="76">
        <f>H263+H264</f>
        <v>9460000</v>
      </c>
      <c r="I262" s="95"/>
      <c r="J262" s="76">
        <f>J263+J264</f>
        <v>8551584.24</v>
      </c>
      <c r="K262" s="95"/>
      <c r="L262" s="76">
        <f>L263+L264</f>
        <v>8551584.24</v>
      </c>
    </row>
    <row r="263" spans="1:12" ht="54" customHeight="1">
      <c r="A263" s="19" t="s">
        <v>14</v>
      </c>
      <c r="B263" s="59" t="s">
        <v>134</v>
      </c>
      <c r="C263" s="59" t="s">
        <v>142</v>
      </c>
      <c r="D263" s="59" t="s">
        <v>301</v>
      </c>
      <c r="E263" s="59" t="s">
        <v>241</v>
      </c>
      <c r="F263" s="76">
        <v>9318100</v>
      </c>
      <c r="G263" s="95"/>
      <c r="H263" s="92">
        <f>F263+G263</f>
        <v>9318100</v>
      </c>
      <c r="I263" s="95">
        <v>-892893.76</v>
      </c>
      <c r="J263" s="92">
        <f>H263+I263</f>
        <v>8425206.24</v>
      </c>
      <c r="K263" s="95"/>
      <c r="L263" s="92">
        <f>J263+K263</f>
        <v>8425206.24</v>
      </c>
    </row>
    <row r="264" spans="1:12" ht="38.25" customHeight="1">
      <c r="A264" s="19" t="s">
        <v>247</v>
      </c>
      <c r="B264" s="59" t="s">
        <v>134</v>
      </c>
      <c r="C264" s="59" t="s">
        <v>142</v>
      </c>
      <c r="D264" s="59" t="s">
        <v>301</v>
      </c>
      <c r="E264" s="59" t="s">
        <v>225</v>
      </c>
      <c r="F264" s="76">
        <v>141900</v>
      </c>
      <c r="G264" s="95"/>
      <c r="H264" s="92">
        <f>F264+G264</f>
        <v>141900</v>
      </c>
      <c r="I264" s="95">
        <v>-15522</v>
      </c>
      <c r="J264" s="92">
        <f>H264+I264</f>
        <v>126378</v>
      </c>
      <c r="K264" s="95"/>
      <c r="L264" s="92">
        <f>J264+K264</f>
        <v>126378</v>
      </c>
    </row>
    <row r="265" spans="1:12" ht="205.5" customHeight="1">
      <c r="A265" s="23" t="s">
        <v>31</v>
      </c>
      <c r="B265" s="59" t="s">
        <v>134</v>
      </c>
      <c r="C265" s="59">
        <v>1003</v>
      </c>
      <c r="D265" s="59" t="s">
        <v>302</v>
      </c>
      <c r="E265" s="59"/>
      <c r="F265" s="76">
        <f>F266+F267</f>
        <v>68763900</v>
      </c>
      <c r="G265" s="95"/>
      <c r="H265" s="76">
        <f>H266+H267</f>
        <v>68763900</v>
      </c>
      <c r="I265" s="95"/>
      <c r="J265" s="76">
        <f>J266+J267</f>
        <v>68763900</v>
      </c>
      <c r="K265" s="95"/>
      <c r="L265" s="76">
        <f>L266+L267</f>
        <v>67663900</v>
      </c>
    </row>
    <row r="266" spans="1:12" ht="50.25" customHeight="1">
      <c r="A266" s="19" t="s">
        <v>14</v>
      </c>
      <c r="B266" s="59" t="s">
        <v>134</v>
      </c>
      <c r="C266" s="59" t="s">
        <v>142</v>
      </c>
      <c r="D266" s="59" t="s">
        <v>302</v>
      </c>
      <c r="E266" s="59" t="s">
        <v>241</v>
      </c>
      <c r="F266" s="76">
        <v>67732400</v>
      </c>
      <c r="G266" s="95"/>
      <c r="H266" s="76">
        <v>67732400</v>
      </c>
      <c r="I266" s="95"/>
      <c r="J266" s="76">
        <v>67732400</v>
      </c>
      <c r="K266" s="95">
        <v>-1100000</v>
      </c>
      <c r="L266" s="76">
        <f>J266+K266</f>
        <v>66632400</v>
      </c>
    </row>
    <row r="267" spans="1:12" ht="36.75" customHeight="1">
      <c r="A267" s="19" t="s">
        <v>247</v>
      </c>
      <c r="B267" s="59" t="s">
        <v>134</v>
      </c>
      <c r="C267" s="59" t="s">
        <v>142</v>
      </c>
      <c r="D267" s="59" t="s">
        <v>302</v>
      </c>
      <c r="E267" s="59" t="s">
        <v>225</v>
      </c>
      <c r="F267" s="76">
        <v>1031500</v>
      </c>
      <c r="G267" s="95"/>
      <c r="H267" s="76">
        <v>1031500</v>
      </c>
      <c r="I267" s="95"/>
      <c r="J267" s="76">
        <v>1031500</v>
      </c>
      <c r="K267" s="95"/>
      <c r="L267" s="76">
        <v>1031500</v>
      </c>
    </row>
    <row r="268" spans="1:12" ht="238.5" customHeight="1">
      <c r="A268" s="23" t="s">
        <v>303</v>
      </c>
      <c r="B268" s="59" t="s">
        <v>134</v>
      </c>
      <c r="C268" s="59" t="s">
        <v>142</v>
      </c>
      <c r="D268" s="59" t="s">
        <v>304</v>
      </c>
      <c r="E268" s="59"/>
      <c r="F268" s="76">
        <f>F269+F270</f>
        <v>9079000</v>
      </c>
      <c r="G268" s="95"/>
      <c r="H268" s="76">
        <f>H269+H270</f>
        <v>9079000</v>
      </c>
      <c r="I268" s="95"/>
      <c r="J268" s="76">
        <f>J269+J270</f>
        <v>9079000</v>
      </c>
      <c r="K268" s="95"/>
      <c r="L268" s="76">
        <f>L269+L270</f>
        <v>9079000</v>
      </c>
    </row>
    <row r="269" spans="1:36" s="8" customFormat="1" ht="49.5" customHeight="1">
      <c r="A269" s="11" t="s">
        <v>14</v>
      </c>
      <c r="B269" s="61" t="s">
        <v>134</v>
      </c>
      <c r="C269" s="61" t="s">
        <v>142</v>
      </c>
      <c r="D269" s="61" t="s">
        <v>304</v>
      </c>
      <c r="E269" s="61" t="s">
        <v>241</v>
      </c>
      <c r="F269" s="76">
        <v>8942800</v>
      </c>
      <c r="G269" s="97"/>
      <c r="H269" s="92">
        <f>F269+G269</f>
        <v>8942800</v>
      </c>
      <c r="I269" s="98"/>
      <c r="J269" s="92">
        <f>H269+I269</f>
        <v>8942800</v>
      </c>
      <c r="K269" s="98"/>
      <c r="L269" s="92">
        <f>J269+K269</f>
        <v>8942800</v>
      </c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</row>
    <row r="270" spans="1:36" s="8" customFormat="1" ht="40.5" customHeight="1">
      <c r="A270" s="11" t="s">
        <v>247</v>
      </c>
      <c r="B270" s="61" t="s">
        <v>134</v>
      </c>
      <c r="C270" s="61" t="s">
        <v>142</v>
      </c>
      <c r="D270" s="61" t="s">
        <v>304</v>
      </c>
      <c r="E270" s="61" t="s">
        <v>225</v>
      </c>
      <c r="F270" s="76">
        <v>136200</v>
      </c>
      <c r="G270" s="97"/>
      <c r="H270" s="92">
        <f>F270+G270</f>
        <v>136200</v>
      </c>
      <c r="I270" s="98"/>
      <c r="J270" s="92">
        <f>H270+I270</f>
        <v>136200</v>
      </c>
      <c r="K270" s="98"/>
      <c r="L270" s="92">
        <f>J270+K270</f>
        <v>136200</v>
      </c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</row>
    <row r="271" spans="1:36" s="8" customFormat="1" ht="81.75" customHeight="1">
      <c r="A271" s="57" t="s">
        <v>4</v>
      </c>
      <c r="B271" s="59" t="s">
        <v>134</v>
      </c>
      <c r="C271" s="59" t="s">
        <v>142</v>
      </c>
      <c r="D271" s="59" t="s">
        <v>309</v>
      </c>
      <c r="E271" s="61"/>
      <c r="F271" s="76">
        <f>F272</f>
        <v>650000</v>
      </c>
      <c r="G271" s="97"/>
      <c r="H271" s="76">
        <f>H272</f>
        <v>650000</v>
      </c>
      <c r="I271" s="98"/>
      <c r="J271" s="76">
        <f>J272</f>
        <v>650000</v>
      </c>
      <c r="K271" s="98"/>
      <c r="L271" s="76">
        <f>L272</f>
        <v>650000</v>
      </c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</row>
    <row r="272" spans="1:36" s="8" customFormat="1" ht="97.5" customHeight="1">
      <c r="A272" s="11" t="s">
        <v>97</v>
      </c>
      <c r="B272" s="61" t="s">
        <v>134</v>
      </c>
      <c r="C272" s="61" t="s">
        <v>142</v>
      </c>
      <c r="D272" s="61" t="s">
        <v>98</v>
      </c>
      <c r="E272" s="61"/>
      <c r="F272" s="76">
        <f>F273</f>
        <v>650000</v>
      </c>
      <c r="G272" s="97"/>
      <c r="H272" s="76">
        <f>H273</f>
        <v>650000</v>
      </c>
      <c r="I272" s="98"/>
      <c r="J272" s="76">
        <f>J273</f>
        <v>650000</v>
      </c>
      <c r="K272" s="98"/>
      <c r="L272" s="76">
        <f>L273</f>
        <v>650000</v>
      </c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</row>
    <row r="273" spans="1:36" s="8" customFormat="1" ht="71.25" customHeight="1">
      <c r="A273" s="11" t="s">
        <v>99</v>
      </c>
      <c r="B273" s="61" t="s">
        <v>134</v>
      </c>
      <c r="C273" s="61" t="s">
        <v>142</v>
      </c>
      <c r="D273" s="61" t="s">
        <v>100</v>
      </c>
      <c r="E273" s="61"/>
      <c r="F273" s="76">
        <f>F274</f>
        <v>650000</v>
      </c>
      <c r="G273" s="97"/>
      <c r="H273" s="76">
        <f>H274</f>
        <v>650000</v>
      </c>
      <c r="I273" s="98"/>
      <c r="J273" s="76">
        <f>J274</f>
        <v>650000</v>
      </c>
      <c r="K273" s="98"/>
      <c r="L273" s="76">
        <f>L274</f>
        <v>650000</v>
      </c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</row>
    <row r="274" spans="1:36" s="8" customFormat="1" ht="32.25" customHeight="1">
      <c r="A274" s="11" t="s">
        <v>244</v>
      </c>
      <c r="B274" s="61" t="s">
        <v>134</v>
      </c>
      <c r="C274" s="61" t="s">
        <v>142</v>
      </c>
      <c r="D274" s="61" t="s">
        <v>100</v>
      </c>
      <c r="E274" s="61" t="s">
        <v>243</v>
      </c>
      <c r="F274" s="76">
        <v>650000</v>
      </c>
      <c r="G274" s="97"/>
      <c r="H274" s="76">
        <v>650000</v>
      </c>
      <c r="I274" s="98"/>
      <c r="J274" s="76">
        <v>650000</v>
      </c>
      <c r="K274" s="98"/>
      <c r="L274" s="76">
        <v>650000</v>
      </c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</row>
    <row r="275" spans="1:36" s="8" customFormat="1" ht="32.25" customHeight="1">
      <c r="A275" s="11" t="s">
        <v>305</v>
      </c>
      <c r="B275" s="61" t="s">
        <v>134</v>
      </c>
      <c r="C275" s="61" t="s">
        <v>210</v>
      </c>
      <c r="D275" s="61"/>
      <c r="E275" s="61"/>
      <c r="F275" s="77">
        <f>F280+F276</f>
        <v>4155100</v>
      </c>
      <c r="G275" s="97"/>
      <c r="H275" s="77">
        <f>H280+H276</f>
        <v>4155100</v>
      </c>
      <c r="I275" s="98"/>
      <c r="J275" s="77">
        <f>J280+J276</f>
        <v>5063515.76</v>
      </c>
      <c r="K275" s="98"/>
      <c r="L275" s="77">
        <f>L280+L276</f>
        <v>6163515.76</v>
      </c>
      <c r="M275" s="113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</row>
    <row r="276" spans="1:36" s="8" customFormat="1" ht="81.75" customHeight="1">
      <c r="A276" s="32" t="s">
        <v>450</v>
      </c>
      <c r="B276" s="61" t="s">
        <v>134</v>
      </c>
      <c r="C276" s="61" t="s">
        <v>210</v>
      </c>
      <c r="D276" s="61" t="s">
        <v>346</v>
      </c>
      <c r="E276" s="61"/>
      <c r="F276" s="77">
        <f>F277</f>
        <v>188000</v>
      </c>
      <c r="G276" s="97"/>
      <c r="H276" s="77">
        <f>H277</f>
        <v>188000</v>
      </c>
      <c r="I276" s="98"/>
      <c r="J276" s="77">
        <f>J277</f>
        <v>188000</v>
      </c>
      <c r="K276" s="98"/>
      <c r="L276" s="77">
        <f>L277</f>
        <v>188000</v>
      </c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</row>
    <row r="277" spans="1:36" s="8" customFormat="1" ht="69" customHeight="1">
      <c r="A277" s="13" t="s">
        <v>1</v>
      </c>
      <c r="B277" s="61" t="s">
        <v>134</v>
      </c>
      <c r="C277" s="61" t="s">
        <v>210</v>
      </c>
      <c r="D277" s="61" t="s">
        <v>492</v>
      </c>
      <c r="E277" s="61"/>
      <c r="F277" s="77">
        <f>F279</f>
        <v>188000</v>
      </c>
      <c r="G277" s="97"/>
      <c r="H277" s="77">
        <f>H279</f>
        <v>188000</v>
      </c>
      <c r="I277" s="98"/>
      <c r="J277" s="77">
        <f>J279</f>
        <v>188000</v>
      </c>
      <c r="K277" s="98"/>
      <c r="L277" s="77">
        <f>L279</f>
        <v>188000</v>
      </c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</row>
    <row r="278" spans="1:36" s="8" customFormat="1" ht="51.75" customHeight="1">
      <c r="A278" s="13" t="s">
        <v>409</v>
      </c>
      <c r="B278" s="61" t="s">
        <v>134</v>
      </c>
      <c r="C278" s="61" t="s">
        <v>210</v>
      </c>
      <c r="D278" s="61" t="s">
        <v>493</v>
      </c>
      <c r="E278" s="61"/>
      <c r="F278" s="77">
        <v>209000</v>
      </c>
      <c r="G278" s="97"/>
      <c r="H278" s="77">
        <v>209000</v>
      </c>
      <c r="I278" s="98"/>
      <c r="J278" s="77">
        <v>209000</v>
      </c>
      <c r="K278" s="98"/>
      <c r="L278" s="77">
        <v>209000</v>
      </c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</row>
    <row r="279" spans="1:36" s="8" customFormat="1" ht="50.25" customHeight="1">
      <c r="A279" s="15" t="s">
        <v>103</v>
      </c>
      <c r="B279" s="61" t="s">
        <v>134</v>
      </c>
      <c r="C279" s="61" t="s">
        <v>210</v>
      </c>
      <c r="D279" s="61" t="s">
        <v>493</v>
      </c>
      <c r="E279" s="61" t="s">
        <v>102</v>
      </c>
      <c r="F279" s="77">
        <v>188000</v>
      </c>
      <c r="G279" s="97"/>
      <c r="H279" s="92">
        <f>F279+G279</f>
        <v>188000</v>
      </c>
      <c r="I279" s="98"/>
      <c r="J279" s="92">
        <f>H279+I279</f>
        <v>188000</v>
      </c>
      <c r="K279" s="98"/>
      <c r="L279" s="92">
        <f>J279+K279</f>
        <v>188000</v>
      </c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</row>
    <row r="280" spans="1:36" s="8" customFormat="1" ht="34.5" customHeight="1">
      <c r="A280" s="23" t="s">
        <v>306</v>
      </c>
      <c r="B280" s="61" t="s">
        <v>134</v>
      </c>
      <c r="C280" s="61" t="s">
        <v>210</v>
      </c>
      <c r="D280" s="61" t="s">
        <v>294</v>
      </c>
      <c r="E280" s="61"/>
      <c r="F280" s="77">
        <f>F285</f>
        <v>3967100</v>
      </c>
      <c r="G280" s="97"/>
      <c r="H280" s="77">
        <f>H285</f>
        <v>3967100</v>
      </c>
      <c r="I280" s="98"/>
      <c r="J280" s="77">
        <f>J281+J285</f>
        <v>4875515.76</v>
      </c>
      <c r="K280" s="98"/>
      <c r="L280" s="77">
        <f>L281+L285</f>
        <v>5975515.76</v>
      </c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</row>
    <row r="281" spans="1:36" s="8" customFormat="1" ht="18.75" customHeight="1">
      <c r="A281" s="23" t="s">
        <v>82</v>
      </c>
      <c r="B281" s="61" t="s">
        <v>134</v>
      </c>
      <c r="C281" s="61" t="s">
        <v>210</v>
      </c>
      <c r="D281" s="61" t="s">
        <v>83</v>
      </c>
      <c r="E281" s="61"/>
      <c r="F281" s="77"/>
      <c r="G281" s="97"/>
      <c r="H281" s="77"/>
      <c r="I281" s="98"/>
      <c r="J281" s="77">
        <f>J282+J283+J284</f>
        <v>908415.76</v>
      </c>
      <c r="K281" s="98"/>
      <c r="L281" s="77">
        <f>L282+L283+L284</f>
        <v>908415.76</v>
      </c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</row>
    <row r="282" spans="1:36" s="8" customFormat="1" ht="35.25" customHeight="1">
      <c r="A282" s="13" t="s">
        <v>228</v>
      </c>
      <c r="B282" s="61" t="s">
        <v>134</v>
      </c>
      <c r="C282" s="61" t="s">
        <v>210</v>
      </c>
      <c r="D282" s="61" t="s">
        <v>83</v>
      </c>
      <c r="E282" s="61" t="s">
        <v>223</v>
      </c>
      <c r="F282" s="77"/>
      <c r="G282" s="97"/>
      <c r="H282" s="77"/>
      <c r="I282" s="98">
        <v>2000</v>
      </c>
      <c r="J282" s="77">
        <f>H282+I282</f>
        <v>2000</v>
      </c>
      <c r="K282" s="98"/>
      <c r="L282" s="77">
        <f>J282+K282</f>
        <v>2000</v>
      </c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</row>
    <row r="283" spans="1:36" s="8" customFormat="1" ht="47.25" customHeight="1">
      <c r="A283" s="18" t="s">
        <v>229</v>
      </c>
      <c r="B283" s="61" t="s">
        <v>134</v>
      </c>
      <c r="C283" s="61" t="s">
        <v>210</v>
      </c>
      <c r="D283" s="61" t="s">
        <v>83</v>
      </c>
      <c r="E283" s="61" t="s">
        <v>224</v>
      </c>
      <c r="F283" s="77"/>
      <c r="G283" s="97"/>
      <c r="H283" s="77"/>
      <c r="I283" s="98">
        <v>415150.76</v>
      </c>
      <c r="J283" s="77">
        <f>H283+I283</f>
        <v>415150.76</v>
      </c>
      <c r="K283" s="98"/>
      <c r="L283" s="77">
        <f>J283+K283</f>
        <v>415150.76</v>
      </c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</row>
    <row r="284" spans="1:36" s="8" customFormat="1" ht="31.5" customHeight="1">
      <c r="A284" s="18" t="s">
        <v>247</v>
      </c>
      <c r="B284" s="61" t="s">
        <v>134</v>
      </c>
      <c r="C284" s="61" t="s">
        <v>210</v>
      </c>
      <c r="D284" s="61" t="s">
        <v>83</v>
      </c>
      <c r="E284" s="61" t="s">
        <v>225</v>
      </c>
      <c r="F284" s="77"/>
      <c r="G284" s="97"/>
      <c r="H284" s="77"/>
      <c r="I284" s="98">
        <v>491265</v>
      </c>
      <c r="J284" s="77">
        <f>H284+I284</f>
        <v>491265</v>
      </c>
      <c r="K284" s="98"/>
      <c r="L284" s="77">
        <f>J284+K284</f>
        <v>491265</v>
      </c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</row>
    <row r="285" spans="1:36" s="8" customFormat="1" ht="21" customHeight="1">
      <c r="A285" s="23" t="s">
        <v>307</v>
      </c>
      <c r="B285" s="61" t="s">
        <v>134</v>
      </c>
      <c r="C285" s="61" t="s">
        <v>210</v>
      </c>
      <c r="D285" s="61" t="s">
        <v>308</v>
      </c>
      <c r="E285" s="61"/>
      <c r="F285" s="77">
        <f>F286+F287+F288+F289</f>
        <v>3967100</v>
      </c>
      <c r="G285" s="97"/>
      <c r="H285" s="77">
        <f>H286+H287+H288+H289</f>
        <v>3967100</v>
      </c>
      <c r="I285" s="98"/>
      <c r="J285" s="77">
        <f>J286+J287+J288+J289</f>
        <v>3967100</v>
      </c>
      <c r="K285" s="98"/>
      <c r="L285" s="77">
        <f>L286+L287+L288+L289</f>
        <v>5067100</v>
      </c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</row>
    <row r="286" spans="1:36" s="8" customFormat="1" ht="23.25" customHeight="1">
      <c r="A286" s="11" t="s">
        <v>227</v>
      </c>
      <c r="B286" s="61" t="s">
        <v>134</v>
      </c>
      <c r="C286" s="61" t="s">
        <v>210</v>
      </c>
      <c r="D286" s="61" t="s">
        <v>308</v>
      </c>
      <c r="E286" s="61" t="s">
        <v>222</v>
      </c>
      <c r="F286" s="76">
        <v>2262320</v>
      </c>
      <c r="G286" s="97"/>
      <c r="H286" s="92">
        <f>F286+G286</f>
        <v>2262320</v>
      </c>
      <c r="I286" s="98"/>
      <c r="J286" s="92">
        <f>H286+I286</f>
        <v>2262320</v>
      </c>
      <c r="K286" s="98"/>
      <c r="L286" s="92">
        <f>J286+K286</f>
        <v>2262320</v>
      </c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</row>
    <row r="287" spans="1:36" s="8" customFormat="1" ht="33" customHeight="1">
      <c r="A287" s="11" t="s">
        <v>228</v>
      </c>
      <c r="B287" s="61" t="s">
        <v>134</v>
      </c>
      <c r="C287" s="61" t="s">
        <v>210</v>
      </c>
      <c r="D287" s="61" t="s">
        <v>308</v>
      </c>
      <c r="E287" s="61" t="s">
        <v>223</v>
      </c>
      <c r="F287" s="76">
        <v>2000</v>
      </c>
      <c r="G287" s="97"/>
      <c r="H287" s="92">
        <f>F287+G287</f>
        <v>2000</v>
      </c>
      <c r="I287" s="98"/>
      <c r="J287" s="92">
        <f>H287+I287</f>
        <v>2000</v>
      </c>
      <c r="K287" s="98"/>
      <c r="L287" s="92">
        <f>J287+K287</f>
        <v>2000</v>
      </c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</row>
    <row r="288" spans="1:36" s="8" customFormat="1" ht="50.25" customHeight="1">
      <c r="A288" s="26" t="s">
        <v>229</v>
      </c>
      <c r="B288" s="61" t="s">
        <v>134</v>
      </c>
      <c r="C288" s="61" t="s">
        <v>210</v>
      </c>
      <c r="D288" s="61" t="s">
        <v>308</v>
      </c>
      <c r="E288" s="61" t="s">
        <v>224</v>
      </c>
      <c r="F288" s="76">
        <v>682420</v>
      </c>
      <c r="G288" s="97"/>
      <c r="H288" s="92">
        <f>F288+G288</f>
        <v>682420</v>
      </c>
      <c r="I288" s="98"/>
      <c r="J288" s="92">
        <f>H288+I288</f>
        <v>682420</v>
      </c>
      <c r="K288" s="98">
        <v>1100000</v>
      </c>
      <c r="L288" s="92">
        <f>J288+K288</f>
        <v>1782420</v>
      </c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</row>
    <row r="289" spans="1:36" s="8" customFormat="1" ht="34.5" customHeight="1">
      <c r="A289" s="26" t="s">
        <v>247</v>
      </c>
      <c r="B289" s="61" t="s">
        <v>134</v>
      </c>
      <c r="C289" s="61" t="s">
        <v>210</v>
      </c>
      <c r="D289" s="61" t="s">
        <v>308</v>
      </c>
      <c r="E289" s="61" t="s">
        <v>225</v>
      </c>
      <c r="F289" s="76">
        <v>1020360</v>
      </c>
      <c r="G289" s="97"/>
      <c r="H289" s="92">
        <f>F289+G289</f>
        <v>1020360</v>
      </c>
      <c r="I289" s="98"/>
      <c r="J289" s="92">
        <f>H289+I289</f>
        <v>1020360</v>
      </c>
      <c r="K289" s="98"/>
      <c r="L289" s="92">
        <f>J289+K289</f>
        <v>1020360</v>
      </c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</row>
    <row r="290" spans="1:12" ht="30" customHeight="1" hidden="1">
      <c r="A290" s="27" t="s">
        <v>209</v>
      </c>
      <c r="B290" s="61" t="s">
        <v>134</v>
      </c>
      <c r="C290" s="61" t="s">
        <v>210</v>
      </c>
      <c r="D290" s="61"/>
      <c r="E290" s="61"/>
      <c r="F290" s="74"/>
      <c r="G290" s="95"/>
      <c r="H290" s="74"/>
      <c r="I290" s="95"/>
      <c r="J290" s="74"/>
      <c r="K290" s="95"/>
      <c r="L290" s="74"/>
    </row>
    <row r="291" spans="1:12" ht="49.5" customHeight="1" hidden="1">
      <c r="A291" s="11" t="s">
        <v>215</v>
      </c>
      <c r="B291" s="61" t="s">
        <v>134</v>
      </c>
      <c r="C291" s="61" t="s">
        <v>210</v>
      </c>
      <c r="D291" s="61" t="s">
        <v>245</v>
      </c>
      <c r="E291" s="61"/>
      <c r="F291" s="74"/>
      <c r="G291" s="95"/>
      <c r="H291" s="74"/>
      <c r="I291" s="95"/>
      <c r="J291" s="74"/>
      <c r="K291" s="95"/>
      <c r="L291" s="74"/>
    </row>
    <row r="292" spans="1:12" ht="42.75" customHeight="1" hidden="1">
      <c r="A292" s="11" t="s">
        <v>228</v>
      </c>
      <c r="B292" s="61" t="s">
        <v>134</v>
      </c>
      <c r="C292" s="61" t="s">
        <v>210</v>
      </c>
      <c r="D292" s="61" t="s">
        <v>245</v>
      </c>
      <c r="E292" s="61" t="s">
        <v>223</v>
      </c>
      <c r="F292" s="74"/>
      <c r="G292" s="95"/>
      <c r="H292" s="74"/>
      <c r="I292" s="95"/>
      <c r="J292" s="74"/>
      <c r="K292" s="95"/>
      <c r="L292" s="74"/>
    </row>
    <row r="293" spans="1:12" ht="53.25" customHeight="1" hidden="1">
      <c r="A293" s="11" t="s">
        <v>229</v>
      </c>
      <c r="B293" s="61" t="s">
        <v>134</v>
      </c>
      <c r="C293" s="61" t="s">
        <v>210</v>
      </c>
      <c r="D293" s="61" t="s">
        <v>245</v>
      </c>
      <c r="E293" s="61" t="s">
        <v>224</v>
      </c>
      <c r="F293" s="74"/>
      <c r="G293" s="95"/>
      <c r="H293" s="74"/>
      <c r="I293" s="95"/>
      <c r="J293" s="74"/>
      <c r="K293" s="95"/>
      <c r="L293" s="74"/>
    </row>
    <row r="294" spans="1:12" ht="41.25" customHeight="1" hidden="1">
      <c r="A294" s="11" t="s">
        <v>230</v>
      </c>
      <c r="B294" s="61" t="s">
        <v>134</v>
      </c>
      <c r="C294" s="61" t="s">
        <v>210</v>
      </c>
      <c r="D294" s="61" t="s">
        <v>245</v>
      </c>
      <c r="E294" s="61" t="s">
        <v>225</v>
      </c>
      <c r="F294" s="74"/>
      <c r="G294" s="95"/>
      <c r="H294" s="74"/>
      <c r="I294" s="95"/>
      <c r="J294" s="74"/>
      <c r="K294" s="95"/>
      <c r="L294" s="74"/>
    </row>
    <row r="295" spans="1:12" ht="41.25" customHeight="1" hidden="1">
      <c r="A295" s="19" t="s">
        <v>242</v>
      </c>
      <c r="B295" s="61" t="s">
        <v>134</v>
      </c>
      <c r="C295" s="61" t="s">
        <v>210</v>
      </c>
      <c r="D295" s="61" t="s">
        <v>245</v>
      </c>
      <c r="E295" s="61" t="s">
        <v>241</v>
      </c>
      <c r="F295" s="74"/>
      <c r="G295" s="95"/>
      <c r="H295" s="74"/>
      <c r="I295" s="95"/>
      <c r="J295" s="74"/>
      <c r="K295" s="95"/>
      <c r="L295" s="74"/>
    </row>
    <row r="296" spans="1:12" ht="54.75" customHeight="1" hidden="1">
      <c r="A296" s="29" t="s">
        <v>191</v>
      </c>
      <c r="B296" s="61" t="s">
        <v>134</v>
      </c>
      <c r="C296" s="61" t="s">
        <v>210</v>
      </c>
      <c r="D296" s="61" t="s">
        <v>246</v>
      </c>
      <c r="E296" s="61"/>
      <c r="F296" s="74"/>
      <c r="G296" s="95"/>
      <c r="H296" s="74"/>
      <c r="I296" s="95"/>
      <c r="J296" s="74"/>
      <c r="K296" s="95"/>
      <c r="L296" s="74"/>
    </row>
    <row r="297" spans="1:12" ht="25.5" customHeight="1" hidden="1">
      <c r="A297" s="11" t="s">
        <v>227</v>
      </c>
      <c r="B297" s="61" t="s">
        <v>134</v>
      </c>
      <c r="C297" s="61" t="s">
        <v>210</v>
      </c>
      <c r="D297" s="61" t="s">
        <v>246</v>
      </c>
      <c r="E297" s="61" t="s">
        <v>222</v>
      </c>
      <c r="F297" s="74"/>
      <c r="G297" s="95"/>
      <c r="H297" s="74"/>
      <c r="I297" s="95"/>
      <c r="J297" s="74"/>
      <c r="K297" s="95"/>
      <c r="L297" s="74"/>
    </row>
    <row r="298" spans="1:12" ht="41.25" customHeight="1" hidden="1">
      <c r="A298" s="11" t="s">
        <v>228</v>
      </c>
      <c r="B298" s="61" t="s">
        <v>134</v>
      </c>
      <c r="C298" s="61" t="s">
        <v>210</v>
      </c>
      <c r="D298" s="61" t="s">
        <v>246</v>
      </c>
      <c r="E298" s="61" t="s">
        <v>223</v>
      </c>
      <c r="F298" s="74"/>
      <c r="G298" s="95"/>
      <c r="H298" s="74"/>
      <c r="I298" s="95"/>
      <c r="J298" s="74"/>
      <c r="K298" s="95"/>
      <c r="L298" s="74"/>
    </row>
    <row r="299" spans="1:12" ht="1.5" customHeight="1" hidden="1">
      <c r="A299" s="11" t="s">
        <v>229</v>
      </c>
      <c r="B299" s="61" t="s">
        <v>134</v>
      </c>
      <c r="C299" s="61" t="s">
        <v>210</v>
      </c>
      <c r="D299" s="61" t="s">
        <v>246</v>
      </c>
      <c r="E299" s="61" t="s">
        <v>224</v>
      </c>
      <c r="F299" s="74"/>
      <c r="G299" s="95"/>
      <c r="H299" s="74"/>
      <c r="I299" s="95"/>
      <c r="J299" s="74"/>
      <c r="K299" s="95"/>
      <c r="L299" s="74"/>
    </row>
    <row r="300" spans="1:12" ht="22.5" customHeight="1" hidden="1">
      <c r="A300" s="16" t="s">
        <v>247</v>
      </c>
      <c r="B300" s="61" t="s">
        <v>134</v>
      </c>
      <c r="C300" s="61" t="s">
        <v>210</v>
      </c>
      <c r="D300" s="61" t="s">
        <v>246</v>
      </c>
      <c r="E300" s="61" t="s">
        <v>225</v>
      </c>
      <c r="F300" s="74"/>
      <c r="G300" s="95"/>
      <c r="H300" s="74"/>
      <c r="I300" s="95"/>
      <c r="J300" s="74"/>
      <c r="K300" s="95"/>
      <c r="L300" s="74"/>
    </row>
    <row r="301" spans="1:12" ht="15.75">
      <c r="A301" s="11" t="s">
        <v>162</v>
      </c>
      <c r="B301" s="61" t="s">
        <v>134</v>
      </c>
      <c r="C301" s="61" t="s">
        <v>195</v>
      </c>
      <c r="D301" s="61"/>
      <c r="E301" s="61"/>
      <c r="F301" s="77">
        <f>F302</f>
        <v>1456000</v>
      </c>
      <c r="G301" s="95"/>
      <c r="H301" s="77">
        <f>H302</f>
        <v>1456000</v>
      </c>
      <c r="I301" s="95"/>
      <c r="J301" s="77">
        <f>J302</f>
        <v>1357100</v>
      </c>
      <c r="K301" s="95"/>
      <c r="L301" s="77">
        <f>L302</f>
        <v>1357100</v>
      </c>
    </row>
    <row r="302" spans="1:12" ht="15.75">
      <c r="A302" s="11" t="s">
        <v>207</v>
      </c>
      <c r="B302" s="59" t="s">
        <v>134</v>
      </c>
      <c r="C302" s="59" t="s">
        <v>206</v>
      </c>
      <c r="D302" s="59"/>
      <c r="E302" s="59"/>
      <c r="F302" s="76">
        <f>F303</f>
        <v>1456000</v>
      </c>
      <c r="G302" s="95"/>
      <c r="H302" s="76">
        <f>H303</f>
        <v>1456000</v>
      </c>
      <c r="I302" s="95"/>
      <c r="J302" s="76">
        <f>J303</f>
        <v>1357100</v>
      </c>
      <c r="K302" s="95"/>
      <c r="L302" s="76">
        <f>L303</f>
        <v>1357100</v>
      </c>
    </row>
    <row r="303" spans="1:12" ht="81.75" customHeight="1">
      <c r="A303" s="28" t="s">
        <v>38</v>
      </c>
      <c r="B303" s="61" t="s">
        <v>134</v>
      </c>
      <c r="C303" s="61" t="s">
        <v>206</v>
      </c>
      <c r="D303" s="61" t="s">
        <v>481</v>
      </c>
      <c r="E303" s="61"/>
      <c r="F303" s="77">
        <f>F304</f>
        <v>1456000</v>
      </c>
      <c r="G303" s="95"/>
      <c r="H303" s="77">
        <f>H304</f>
        <v>1456000</v>
      </c>
      <c r="I303" s="95"/>
      <c r="J303" s="77">
        <f>J304</f>
        <v>1357100</v>
      </c>
      <c r="K303" s="95"/>
      <c r="L303" s="77">
        <f>L304</f>
        <v>1357100</v>
      </c>
    </row>
    <row r="304" spans="1:12" ht="69.75" customHeight="1">
      <c r="A304" s="13" t="s">
        <v>41</v>
      </c>
      <c r="B304" s="61" t="s">
        <v>134</v>
      </c>
      <c r="C304" s="61" t="s">
        <v>206</v>
      </c>
      <c r="D304" s="61" t="s">
        <v>547</v>
      </c>
      <c r="E304" s="61"/>
      <c r="F304" s="77">
        <f>F305</f>
        <v>1456000</v>
      </c>
      <c r="G304" s="95"/>
      <c r="H304" s="77">
        <f>H305</f>
        <v>1456000</v>
      </c>
      <c r="I304" s="95"/>
      <c r="J304" s="77">
        <f>J305</f>
        <v>1357100</v>
      </c>
      <c r="K304" s="95"/>
      <c r="L304" s="77">
        <f>L305</f>
        <v>1357100</v>
      </c>
    </row>
    <row r="305" spans="1:12" ht="36.75" customHeight="1">
      <c r="A305" s="40" t="s">
        <v>548</v>
      </c>
      <c r="B305" s="61" t="s">
        <v>134</v>
      </c>
      <c r="C305" s="61" t="s">
        <v>206</v>
      </c>
      <c r="D305" s="59" t="s">
        <v>494</v>
      </c>
      <c r="E305" s="61"/>
      <c r="F305" s="77">
        <f>F308</f>
        <v>1456000</v>
      </c>
      <c r="G305" s="95"/>
      <c r="H305" s="77">
        <f>H308</f>
        <v>1456000</v>
      </c>
      <c r="I305" s="95"/>
      <c r="J305" s="77">
        <f>J308</f>
        <v>1357100</v>
      </c>
      <c r="K305" s="95"/>
      <c r="L305" s="77">
        <f>L308</f>
        <v>1357100</v>
      </c>
    </row>
    <row r="306" spans="1:12" ht="66.75" customHeight="1" hidden="1">
      <c r="A306" s="22" t="s">
        <v>230</v>
      </c>
      <c r="B306" s="61" t="s">
        <v>134</v>
      </c>
      <c r="C306" s="61" t="s">
        <v>206</v>
      </c>
      <c r="D306" s="61"/>
      <c r="E306" s="61"/>
      <c r="F306" s="85"/>
      <c r="G306" s="95"/>
      <c r="H306" s="85"/>
      <c r="I306" s="95"/>
      <c r="J306" s="85"/>
      <c r="K306" s="95"/>
      <c r="L306" s="85"/>
    </row>
    <row r="307" spans="1:12" ht="44.25" customHeight="1" hidden="1">
      <c r="A307" s="13" t="s">
        <v>247</v>
      </c>
      <c r="B307" s="61" t="s">
        <v>134</v>
      </c>
      <c r="C307" s="61" t="s">
        <v>206</v>
      </c>
      <c r="D307" s="61" t="s">
        <v>255</v>
      </c>
      <c r="E307" s="61" t="s">
        <v>232</v>
      </c>
      <c r="F307" s="85"/>
      <c r="G307" s="95"/>
      <c r="H307" s="85"/>
      <c r="I307" s="95"/>
      <c r="J307" s="85"/>
      <c r="K307" s="95"/>
      <c r="L307" s="85"/>
    </row>
    <row r="308" spans="1:12" ht="21" customHeight="1">
      <c r="A308" s="13" t="s">
        <v>233</v>
      </c>
      <c r="B308" s="61" t="s">
        <v>134</v>
      </c>
      <c r="C308" s="61" t="s">
        <v>206</v>
      </c>
      <c r="D308" s="61" t="s">
        <v>495</v>
      </c>
      <c r="E308" s="61" t="s">
        <v>232</v>
      </c>
      <c r="F308" s="80">
        <v>1456000</v>
      </c>
      <c r="G308" s="95"/>
      <c r="H308" s="92">
        <f>F308+G308</f>
        <v>1456000</v>
      </c>
      <c r="I308" s="95">
        <v>-98900</v>
      </c>
      <c r="J308" s="92">
        <f>H308+I308</f>
        <v>1357100</v>
      </c>
      <c r="K308" s="95"/>
      <c r="L308" s="92">
        <f>J308+K308</f>
        <v>1357100</v>
      </c>
    </row>
    <row r="309" spans="1:12" ht="51" customHeight="1">
      <c r="A309" s="30" t="s">
        <v>204</v>
      </c>
      <c r="B309" s="66" t="s">
        <v>188</v>
      </c>
      <c r="C309" s="61"/>
      <c r="D309" s="61"/>
      <c r="E309" s="61"/>
      <c r="F309" s="86">
        <f>F310+F326</f>
        <v>3281800</v>
      </c>
      <c r="G309" s="95"/>
      <c r="H309" s="86">
        <f>H333+H310+H326</f>
        <v>3866400</v>
      </c>
      <c r="I309" s="95"/>
      <c r="J309" s="86">
        <f>J333+J310+J326</f>
        <v>4208400</v>
      </c>
      <c r="K309" s="95"/>
      <c r="L309" s="86">
        <f>L333+L310+L326</f>
        <v>4208400</v>
      </c>
    </row>
    <row r="310" spans="1:12" ht="81.75" customHeight="1">
      <c r="A310" s="22" t="s">
        <v>496</v>
      </c>
      <c r="B310" s="59" t="s">
        <v>188</v>
      </c>
      <c r="C310" s="59" t="s">
        <v>193</v>
      </c>
      <c r="D310" s="59" t="s">
        <v>500</v>
      </c>
      <c r="E310" s="61"/>
      <c r="F310" s="77">
        <f>F311+F313</f>
        <v>2581800</v>
      </c>
      <c r="G310" s="95"/>
      <c r="H310" s="77">
        <f>H311+H313</f>
        <v>2581800</v>
      </c>
      <c r="I310" s="95"/>
      <c r="J310" s="77">
        <f>J311+J313</f>
        <v>2581800</v>
      </c>
      <c r="K310" s="95"/>
      <c r="L310" s="77">
        <f>L311+L313</f>
        <v>2581800</v>
      </c>
    </row>
    <row r="311" spans="1:12" ht="64.5" customHeight="1">
      <c r="A311" s="31" t="s">
        <v>497</v>
      </c>
      <c r="B311" s="59" t="s">
        <v>188</v>
      </c>
      <c r="C311" s="59" t="s">
        <v>193</v>
      </c>
      <c r="D311" s="59" t="s">
        <v>499</v>
      </c>
      <c r="E311" s="59"/>
      <c r="F311" s="76">
        <f>F312</f>
        <v>50000</v>
      </c>
      <c r="G311" s="95"/>
      <c r="H311" s="76">
        <f>H312</f>
        <v>50000</v>
      </c>
      <c r="I311" s="95"/>
      <c r="J311" s="76">
        <f>J312</f>
        <v>50000</v>
      </c>
      <c r="K311" s="95"/>
      <c r="L311" s="76">
        <f>L312</f>
        <v>50000</v>
      </c>
    </row>
    <row r="312" spans="1:12" ht="36.75" customHeight="1">
      <c r="A312" s="13" t="s">
        <v>247</v>
      </c>
      <c r="B312" s="59" t="s">
        <v>188</v>
      </c>
      <c r="C312" s="59" t="s">
        <v>193</v>
      </c>
      <c r="D312" s="59" t="s">
        <v>535</v>
      </c>
      <c r="E312" s="59" t="s">
        <v>225</v>
      </c>
      <c r="F312" s="80">
        <v>50000</v>
      </c>
      <c r="G312" s="95"/>
      <c r="H312" s="92">
        <f>F312+G312</f>
        <v>50000</v>
      </c>
      <c r="I312" s="95"/>
      <c r="J312" s="92">
        <f>H312+I312</f>
        <v>50000</v>
      </c>
      <c r="K312" s="95"/>
      <c r="L312" s="92">
        <f>J312+K312</f>
        <v>50000</v>
      </c>
    </row>
    <row r="313" spans="1:12" ht="81" customHeight="1">
      <c r="A313" s="31" t="s">
        <v>18</v>
      </c>
      <c r="B313" s="59" t="s">
        <v>188</v>
      </c>
      <c r="C313" s="59" t="s">
        <v>193</v>
      </c>
      <c r="D313" s="59" t="s">
        <v>501</v>
      </c>
      <c r="E313" s="59"/>
      <c r="F313" s="79">
        <f>F314+F319+F324</f>
        <v>2531800</v>
      </c>
      <c r="G313" s="95"/>
      <c r="H313" s="79">
        <f>H314+H319+H324</f>
        <v>2531800</v>
      </c>
      <c r="I313" s="95"/>
      <c r="J313" s="79">
        <f>J314+J319+J324</f>
        <v>2531800</v>
      </c>
      <c r="K313" s="95"/>
      <c r="L313" s="79">
        <f>L314+L319+L324</f>
        <v>2531800</v>
      </c>
    </row>
    <row r="314" spans="1:12" ht="47.25" customHeight="1">
      <c r="A314" s="22" t="s">
        <v>439</v>
      </c>
      <c r="B314" s="59" t="s">
        <v>188</v>
      </c>
      <c r="C314" s="59" t="s">
        <v>193</v>
      </c>
      <c r="D314" s="59" t="s">
        <v>530</v>
      </c>
      <c r="E314" s="59"/>
      <c r="F314" s="79">
        <f>F315+F316+F317+F318</f>
        <v>1523800</v>
      </c>
      <c r="G314" s="95"/>
      <c r="H314" s="79">
        <f>H315+H316+H317+H318</f>
        <v>1523800</v>
      </c>
      <c r="I314" s="95"/>
      <c r="J314" s="79">
        <f>J315+J316+J317+J318</f>
        <v>1523800</v>
      </c>
      <c r="K314" s="95"/>
      <c r="L314" s="79">
        <f>L315+L316+L317+L318</f>
        <v>1523800</v>
      </c>
    </row>
    <row r="315" spans="1:12" ht="18.75" customHeight="1">
      <c r="A315" s="13" t="s">
        <v>227</v>
      </c>
      <c r="B315" s="59" t="s">
        <v>188</v>
      </c>
      <c r="C315" s="59" t="s">
        <v>193</v>
      </c>
      <c r="D315" s="59" t="s">
        <v>530</v>
      </c>
      <c r="E315" s="59" t="s">
        <v>235</v>
      </c>
      <c r="F315" s="80">
        <v>1438767</v>
      </c>
      <c r="G315" s="95"/>
      <c r="H315" s="92">
        <f aca="true" t="shared" si="3" ref="H315:J325">F315+G315</f>
        <v>1438767</v>
      </c>
      <c r="I315" s="95"/>
      <c r="J315" s="92">
        <f t="shared" si="3"/>
        <v>1438767</v>
      </c>
      <c r="K315" s="95"/>
      <c r="L315" s="92">
        <f>J315+K315</f>
        <v>1438767</v>
      </c>
    </row>
    <row r="316" spans="1:12" ht="36" customHeight="1">
      <c r="A316" s="13" t="s">
        <v>228</v>
      </c>
      <c r="B316" s="59" t="s">
        <v>188</v>
      </c>
      <c r="C316" s="59" t="s">
        <v>193</v>
      </c>
      <c r="D316" s="59" t="s">
        <v>530</v>
      </c>
      <c r="E316" s="59" t="s">
        <v>237</v>
      </c>
      <c r="F316" s="80">
        <v>2499</v>
      </c>
      <c r="G316" s="95"/>
      <c r="H316" s="92">
        <f t="shared" si="3"/>
        <v>2499</v>
      </c>
      <c r="I316" s="95"/>
      <c r="J316" s="92">
        <f t="shared" si="3"/>
        <v>2499</v>
      </c>
      <c r="K316" s="95"/>
      <c r="L316" s="92">
        <f>J316+K316</f>
        <v>2499</v>
      </c>
    </row>
    <row r="317" spans="1:12" ht="47.25" customHeight="1">
      <c r="A317" s="13" t="s">
        <v>229</v>
      </c>
      <c r="B317" s="59" t="s">
        <v>188</v>
      </c>
      <c r="C317" s="59" t="s">
        <v>193</v>
      </c>
      <c r="D317" s="59" t="s">
        <v>530</v>
      </c>
      <c r="E317" s="59" t="s">
        <v>224</v>
      </c>
      <c r="F317" s="80">
        <v>60961</v>
      </c>
      <c r="G317" s="95"/>
      <c r="H317" s="92">
        <f t="shared" si="3"/>
        <v>60961</v>
      </c>
      <c r="I317" s="95"/>
      <c r="J317" s="92">
        <f t="shared" si="3"/>
        <v>60961</v>
      </c>
      <c r="K317" s="95"/>
      <c r="L317" s="92">
        <f>J317+K317</f>
        <v>60961</v>
      </c>
    </row>
    <row r="318" spans="1:12" ht="36.75" customHeight="1">
      <c r="A318" s="22" t="s">
        <v>247</v>
      </c>
      <c r="B318" s="59" t="s">
        <v>188</v>
      </c>
      <c r="C318" s="59" t="s">
        <v>193</v>
      </c>
      <c r="D318" s="59" t="s">
        <v>530</v>
      </c>
      <c r="E318" s="59" t="s">
        <v>225</v>
      </c>
      <c r="F318" s="80">
        <v>21573</v>
      </c>
      <c r="G318" s="95"/>
      <c r="H318" s="92">
        <f t="shared" si="3"/>
        <v>21573</v>
      </c>
      <c r="I318" s="95"/>
      <c r="J318" s="92">
        <f t="shared" si="3"/>
        <v>21573</v>
      </c>
      <c r="K318" s="95"/>
      <c r="L318" s="92">
        <f>J318+K318</f>
        <v>21573</v>
      </c>
    </row>
    <row r="319" spans="1:12" ht="37.5" customHeight="1">
      <c r="A319" s="22" t="s">
        <v>186</v>
      </c>
      <c r="B319" s="59" t="s">
        <v>188</v>
      </c>
      <c r="C319" s="59" t="s">
        <v>193</v>
      </c>
      <c r="D319" s="59" t="s">
        <v>502</v>
      </c>
      <c r="E319" s="59"/>
      <c r="F319" s="77">
        <f>F320+F322+F323+F321</f>
        <v>908000</v>
      </c>
      <c r="G319" s="95"/>
      <c r="H319" s="77">
        <f>H320+H322+H323+H321</f>
        <v>908000</v>
      </c>
      <c r="I319" s="95"/>
      <c r="J319" s="77">
        <f>J320+J322+J323+J321</f>
        <v>908000</v>
      </c>
      <c r="K319" s="95"/>
      <c r="L319" s="77">
        <f>L320+L322+L323+L321</f>
        <v>908000</v>
      </c>
    </row>
    <row r="320" spans="1:12" ht="23.25" customHeight="1">
      <c r="A320" s="13" t="s">
        <v>227</v>
      </c>
      <c r="B320" s="59" t="s">
        <v>188</v>
      </c>
      <c r="C320" s="59" t="s">
        <v>193</v>
      </c>
      <c r="D320" s="59" t="s">
        <v>502</v>
      </c>
      <c r="E320" s="59" t="s">
        <v>222</v>
      </c>
      <c r="F320" s="80">
        <v>744368</v>
      </c>
      <c r="G320" s="95"/>
      <c r="H320" s="92">
        <f t="shared" si="3"/>
        <v>744368</v>
      </c>
      <c r="I320" s="95"/>
      <c r="J320" s="92">
        <f t="shared" si="3"/>
        <v>744368</v>
      </c>
      <c r="K320" s="95"/>
      <c r="L320" s="92">
        <f>J320+K320</f>
        <v>744368</v>
      </c>
    </row>
    <row r="321" spans="1:12" ht="33.75" customHeight="1">
      <c r="A321" s="11" t="s">
        <v>228</v>
      </c>
      <c r="B321" s="59" t="s">
        <v>188</v>
      </c>
      <c r="C321" s="59" t="s">
        <v>193</v>
      </c>
      <c r="D321" s="59" t="s">
        <v>502</v>
      </c>
      <c r="E321" s="59" t="s">
        <v>223</v>
      </c>
      <c r="F321" s="80">
        <v>1380</v>
      </c>
      <c r="G321" s="95"/>
      <c r="H321" s="92">
        <f t="shared" si="3"/>
        <v>1380</v>
      </c>
      <c r="I321" s="95"/>
      <c r="J321" s="92">
        <f t="shared" si="3"/>
        <v>1380</v>
      </c>
      <c r="K321" s="95"/>
      <c r="L321" s="92">
        <f>J321+K321</f>
        <v>1380</v>
      </c>
    </row>
    <row r="322" spans="1:12" ht="21.75" customHeight="1">
      <c r="A322" s="13" t="s">
        <v>229</v>
      </c>
      <c r="B322" s="59" t="s">
        <v>188</v>
      </c>
      <c r="C322" s="59" t="s">
        <v>193</v>
      </c>
      <c r="D322" s="59" t="s">
        <v>502</v>
      </c>
      <c r="E322" s="59" t="s">
        <v>224</v>
      </c>
      <c r="F322" s="80">
        <v>63297</v>
      </c>
      <c r="G322" s="95"/>
      <c r="H322" s="92">
        <f t="shared" si="3"/>
        <v>63297</v>
      </c>
      <c r="I322" s="95"/>
      <c r="J322" s="92">
        <f t="shared" si="3"/>
        <v>63297</v>
      </c>
      <c r="K322" s="95"/>
      <c r="L322" s="92">
        <f>J322+K322</f>
        <v>63297</v>
      </c>
    </row>
    <row r="323" spans="1:12" ht="36" customHeight="1">
      <c r="A323" s="22" t="s">
        <v>247</v>
      </c>
      <c r="B323" s="59" t="s">
        <v>188</v>
      </c>
      <c r="C323" s="59" t="s">
        <v>193</v>
      </c>
      <c r="D323" s="59" t="s">
        <v>502</v>
      </c>
      <c r="E323" s="67" t="s">
        <v>225</v>
      </c>
      <c r="F323" s="80">
        <v>98955</v>
      </c>
      <c r="G323" s="95"/>
      <c r="H323" s="92">
        <f t="shared" si="3"/>
        <v>98955</v>
      </c>
      <c r="I323" s="95"/>
      <c r="J323" s="92">
        <f t="shared" si="3"/>
        <v>98955</v>
      </c>
      <c r="K323" s="95"/>
      <c r="L323" s="92">
        <f>J323+K323</f>
        <v>98955</v>
      </c>
    </row>
    <row r="324" spans="1:12" ht="18.75" customHeight="1">
      <c r="A324" s="13" t="s">
        <v>498</v>
      </c>
      <c r="B324" s="59" t="s">
        <v>188</v>
      </c>
      <c r="C324" s="59" t="s">
        <v>193</v>
      </c>
      <c r="D324" s="59" t="s">
        <v>543</v>
      </c>
      <c r="E324" s="59"/>
      <c r="F324" s="77">
        <f>F325</f>
        <v>100000</v>
      </c>
      <c r="G324" s="95"/>
      <c r="H324" s="77">
        <f>H325</f>
        <v>100000</v>
      </c>
      <c r="I324" s="95"/>
      <c r="J324" s="77">
        <f>J325</f>
        <v>100000</v>
      </c>
      <c r="K324" s="95"/>
      <c r="L324" s="77">
        <f>L325</f>
        <v>100000</v>
      </c>
    </row>
    <row r="325" spans="1:12" ht="36" customHeight="1">
      <c r="A325" s="22" t="s">
        <v>247</v>
      </c>
      <c r="B325" s="59" t="s">
        <v>188</v>
      </c>
      <c r="C325" s="59" t="s">
        <v>193</v>
      </c>
      <c r="D325" s="59" t="s">
        <v>543</v>
      </c>
      <c r="E325" s="67" t="s">
        <v>225</v>
      </c>
      <c r="F325" s="80">
        <v>100000</v>
      </c>
      <c r="G325" s="95"/>
      <c r="H325" s="92">
        <f t="shared" si="3"/>
        <v>100000</v>
      </c>
      <c r="I325" s="95"/>
      <c r="J325" s="92">
        <f t="shared" si="3"/>
        <v>100000</v>
      </c>
      <c r="K325" s="95"/>
      <c r="L325" s="92">
        <f>J325+K325</f>
        <v>100000</v>
      </c>
    </row>
    <row r="326" spans="1:12" ht="36" customHeight="1">
      <c r="A326" s="11" t="s">
        <v>170</v>
      </c>
      <c r="B326" s="59" t="s">
        <v>188</v>
      </c>
      <c r="C326" s="59" t="s">
        <v>139</v>
      </c>
      <c r="D326" s="59"/>
      <c r="E326" s="67"/>
      <c r="F326" s="72">
        <f>F327</f>
        <v>700000</v>
      </c>
      <c r="G326" s="95"/>
      <c r="H326" s="72">
        <f>H327</f>
        <v>700000</v>
      </c>
      <c r="I326" s="95"/>
      <c r="J326" s="72">
        <f>J327</f>
        <v>1042000</v>
      </c>
      <c r="K326" s="95"/>
      <c r="L326" s="72">
        <f>L327</f>
        <v>1042000</v>
      </c>
    </row>
    <row r="327" spans="1:12" ht="79.5" customHeight="1">
      <c r="A327" s="22" t="s">
        <v>496</v>
      </c>
      <c r="B327" s="59" t="s">
        <v>188</v>
      </c>
      <c r="C327" s="59" t="s">
        <v>139</v>
      </c>
      <c r="D327" s="59" t="s">
        <v>500</v>
      </c>
      <c r="E327" s="67"/>
      <c r="F327" s="72">
        <f>F328</f>
        <v>700000</v>
      </c>
      <c r="G327" s="95"/>
      <c r="H327" s="72">
        <f>H328</f>
        <v>700000</v>
      </c>
      <c r="I327" s="95"/>
      <c r="J327" s="72">
        <f>J328</f>
        <v>1042000</v>
      </c>
      <c r="K327" s="95"/>
      <c r="L327" s="72">
        <f>L328</f>
        <v>1042000</v>
      </c>
    </row>
    <row r="328" spans="1:12" ht="48" customHeight="1">
      <c r="A328" s="13" t="s">
        <v>537</v>
      </c>
      <c r="B328" s="59" t="s">
        <v>188</v>
      </c>
      <c r="C328" s="59" t="s">
        <v>139</v>
      </c>
      <c r="D328" s="59" t="s">
        <v>538</v>
      </c>
      <c r="E328" s="59"/>
      <c r="F328" s="87">
        <f>F329+F331</f>
        <v>700000</v>
      </c>
      <c r="G328" s="95"/>
      <c r="H328" s="87">
        <f>H329+H331</f>
        <v>700000</v>
      </c>
      <c r="I328" s="95"/>
      <c r="J328" s="87">
        <f>J329+J331</f>
        <v>1042000</v>
      </c>
      <c r="K328" s="95"/>
      <c r="L328" s="87">
        <f>L329+L331</f>
        <v>1042000</v>
      </c>
    </row>
    <row r="329" spans="1:12" ht="33.75" customHeight="1">
      <c r="A329" s="44" t="s">
        <v>378</v>
      </c>
      <c r="B329" s="59" t="s">
        <v>188</v>
      </c>
      <c r="C329" s="59" t="s">
        <v>139</v>
      </c>
      <c r="D329" s="59" t="s">
        <v>539</v>
      </c>
      <c r="E329" s="59"/>
      <c r="F329" s="87">
        <f>F330</f>
        <v>650000</v>
      </c>
      <c r="G329" s="95"/>
      <c r="H329" s="87">
        <f>H330</f>
        <v>650000</v>
      </c>
      <c r="I329" s="95"/>
      <c r="J329" s="87">
        <f>J330</f>
        <v>992000</v>
      </c>
      <c r="K329" s="95"/>
      <c r="L329" s="87">
        <f>L330</f>
        <v>992000</v>
      </c>
    </row>
    <row r="330" spans="1:12" ht="33.75" customHeight="1">
      <c r="A330" s="13" t="s">
        <v>247</v>
      </c>
      <c r="B330" s="59" t="s">
        <v>188</v>
      </c>
      <c r="C330" s="59" t="s">
        <v>139</v>
      </c>
      <c r="D330" s="59" t="s">
        <v>539</v>
      </c>
      <c r="E330" s="59" t="s">
        <v>225</v>
      </c>
      <c r="F330" s="82">
        <v>650000</v>
      </c>
      <c r="G330" s="95"/>
      <c r="H330" s="92">
        <f>F330+G330</f>
        <v>650000</v>
      </c>
      <c r="I330" s="95">
        <v>342000</v>
      </c>
      <c r="J330" s="92">
        <f>H330+I330</f>
        <v>992000</v>
      </c>
      <c r="K330" s="95"/>
      <c r="L330" s="92">
        <f>J330+K330</f>
        <v>992000</v>
      </c>
    </row>
    <row r="331" spans="1:12" ht="30.75" customHeight="1">
      <c r="A331" s="13" t="s">
        <v>379</v>
      </c>
      <c r="B331" s="59" t="s">
        <v>188</v>
      </c>
      <c r="C331" s="59" t="s">
        <v>139</v>
      </c>
      <c r="D331" s="59" t="s">
        <v>19</v>
      </c>
      <c r="E331" s="59"/>
      <c r="F331" s="82">
        <f>F332</f>
        <v>50000</v>
      </c>
      <c r="G331" s="95"/>
      <c r="H331" s="82">
        <f>H332</f>
        <v>50000</v>
      </c>
      <c r="I331" s="95"/>
      <c r="J331" s="82">
        <f>J332</f>
        <v>50000</v>
      </c>
      <c r="K331" s="95"/>
      <c r="L331" s="82">
        <f>L332</f>
        <v>50000</v>
      </c>
    </row>
    <row r="332" spans="1:12" ht="33.75" customHeight="1">
      <c r="A332" s="13" t="s">
        <v>247</v>
      </c>
      <c r="B332" s="59" t="s">
        <v>188</v>
      </c>
      <c r="C332" s="59" t="s">
        <v>139</v>
      </c>
      <c r="D332" s="59" t="s">
        <v>19</v>
      </c>
      <c r="E332" s="59" t="s">
        <v>225</v>
      </c>
      <c r="F332" s="82">
        <v>50000</v>
      </c>
      <c r="G332" s="95"/>
      <c r="H332" s="92">
        <f>F332+G332</f>
        <v>50000</v>
      </c>
      <c r="I332" s="95"/>
      <c r="J332" s="92">
        <f>H332+I332</f>
        <v>50000</v>
      </c>
      <c r="K332" s="95"/>
      <c r="L332" s="92">
        <f>J332+K332</f>
        <v>50000</v>
      </c>
    </row>
    <row r="333" spans="1:12" ht="17.25" customHeight="1">
      <c r="A333" s="12" t="s">
        <v>171</v>
      </c>
      <c r="B333" s="104">
        <v>902</v>
      </c>
      <c r="C333" s="58" t="s">
        <v>124</v>
      </c>
      <c r="D333" s="59"/>
      <c r="E333" s="59"/>
      <c r="F333" s="82"/>
      <c r="G333" s="95"/>
      <c r="H333" s="92">
        <f>H334</f>
        <v>584600</v>
      </c>
      <c r="I333" s="95"/>
      <c r="J333" s="92">
        <f>J334</f>
        <v>584600</v>
      </c>
      <c r="K333" s="95"/>
      <c r="L333" s="92">
        <f>L334</f>
        <v>584600</v>
      </c>
    </row>
    <row r="334" spans="1:12" ht="15.75" customHeight="1">
      <c r="A334" s="45" t="s">
        <v>172</v>
      </c>
      <c r="B334" s="101">
        <v>902</v>
      </c>
      <c r="C334" s="59" t="s">
        <v>125</v>
      </c>
      <c r="D334" s="59"/>
      <c r="E334" s="59"/>
      <c r="F334" s="82"/>
      <c r="G334" s="95"/>
      <c r="H334" s="92">
        <f>H335</f>
        <v>584600</v>
      </c>
      <c r="I334" s="95"/>
      <c r="J334" s="92">
        <f>J335</f>
        <v>584600</v>
      </c>
      <c r="K334" s="95"/>
      <c r="L334" s="92">
        <f>L335</f>
        <v>584600</v>
      </c>
    </row>
    <row r="335" spans="1:12" ht="80.25" customHeight="1">
      <c r="A335" s="102" t="s">
        <v>435</v>
      </c>
      <c r="B335" s="104">
        <v>902</v>
      </c>
      <c r="C335" s="59" t="s">
        <v>125</v>
      </c>
      <c r="D335" s="59" t="s">
        <v>500</v>
      </c>
      <c r="E335" s="59"/>
      <c r="F335" s="82"/>
      <c r="G335" s="95"/>
      <c r="H335" s="92">
        <f>H336</f>
        <v>584600</v>
      </c>
      <c r="I335" s="95"/>
      <c r="J335" s="92">
        <f>J336</f>
        <v>584600</v>
      </c>
      <c r="K335" s="95"/>
      <c r="L335" s="92">
        <f>L336</f>
        <v>584600</v>
      </c>
    </row>
    <row r="336" spans="1:12" ht="45.75" customHeight="1">
      <c r="A336" s="102" t="s">
        <v>45</v>
      </c>
      <c r="B336" s="104">
        <v>902</v>
      </c>
      <c r="C336" s="59" t="s">
        <v>125</v>
      </c>
      <c r="D336" s="59" t="s">
        <v>46</v>
      </c>
      <c r="E336" s="59"/>
      <c r="F336" s="82"/>
      <c r="G336" s="95"/>
      <c r="H336" s="92">
        <f>H337</f>
        <v>584600</v>
      </c>
      <c r="I336" s="95"/>
      <c r="J336" s="92">
        <f>J337</f>
        <v>584600</v>
      </c>
      <c r="K336" s="95"/>
      <c r="L336" s="92">
        <f>L337</f>
        <v>584600</v>
      </c>
    </row>
    <row r="337" spans="1:12" ht="32.25" customHeight="1">
      <c r="A337" s="103" t="s">
        <v>47</v>
      </c>
      <c r="B337" s="104">
        <v>902</v>
      </c>
      <c r="C337" s="59" t="s">
        <v>125</v>
      </c>
      <c r="D337" s="59" t="s">
        <v>48</v>
      </c>
      <c r="E337" s="59"/>
      <c r="F337" s="82"/>
      <c r="G337" s="95"/>
      <c r="H337" s="92">
        <f>H338</f>
        <v>584600</v>
      </c>
      <c r="I337" s="95"/>
      <c r="J337" s="92">
        <f>J338</f>
        <v>584600</v>
      </c>
      <c r="K337" s="95"/>
      <c r="L337" s="92">
        <f>L338</f>
        <v>584600</v>
      </c>
    </row>
    <row r="338" spans="1:12" ht="18" customHeight="1">
      <c r="A338" s="13" t="s">
        <v>49</v>
      </c>
      <c r="B338" s="104">
        <v>902</v>
      </c>
      <c r="C338" s="59" t="s">
        <v>125</v>
      </c>
      <c r="D338" s="59" t="s">
        <v>48</v>
      </c>
      <c r="E338" s="59" t="s">
        <v>50</v>
      </c>
      <c r="F338" s="82"/>
      <c r="G338" s="95">
        <v>584600</v>
      </c>
      <c r="H338" s="92">
        <f>F338+G338</f>
        <v>584600</v>
      </c>
      <c r="I338" s="95"/>
      <c r="J338" s="92">
        <f>H338+I338</f>
        <v>584600</v>
      </c>
      <c r="K338" s="95"/>
      <c r="L338" s="92">
        <f>J338+K338</f>
        <v>584600</v>
      </c>
    </row>
    <row r="339" spans="1:13" s="1" customFormat="1" ht="34.5" customHeight="1">
      <c r="A339" s="10" t="s">
        <v>189</v>
      </c>
      <c r="B339" s="58" t="s">
        <v>159</v>
      </c>
      <c r="C339" s="59"/>
      <c r="D339" s="59"/>
      <c r="E339" s="59"/>
      <c r="F339" s="78">
        <f>F340+F477</f>
        <v>669771300</v>
      </c>
      <c r="G339" s="99"/>
      <c r="H339" s="78">
        <f>H340+H477</f>
        <v>608901000</v>
      </c>
      <c r="I339" s="99"/>
      <c r="J339" s="78">
        <f>J340+J477</f>
        <v>680864094.2</v>
      </c>
      <c r="K339" s="99"/>
      <c r="L339" s="78">
        <f>L340+L477</f>
        <v>680815111.2</v>
      </c>
      <c r="M339" s="111">
        <f>L339-J339</f>
        <v>-48983</v>
      </c>
    </row>
    <row r="340" spans="1:12" ht="18.75" customHeight="1">
      <c r="A340" s="11" t="s">
        <v>175</v>
      </c>
      <c r="B340" s="59" t="s">
        <v>159</v>
      </c>
      <c r="C340" s="59" t="s">
        <v>128</v>
      </c>
      <c r="D340" s="59"/>
      <c r="E340" s="59"/>
      <c r="F340" s="72">
        <f>F341+F383+F442+F458</f>
        <v>669642300</v>
      </c>
      <c r="G340" s="95"/>
      <c r="H340" s="72">
        <f>H341+H383+H442+H458</f>
        <v>608772000</v>
      </c>
      <c r="I340" s="95"/>
      <c r="J340" s="72">
        <f>J341+J383+J442+J458</f>
        <v>680735094.2</v>
      </c>
      <c r="K340" s="95"/>
      <c r="L340" s="72">
        <f>L341+L383+L442+L458</f>
        <v>680686111.2</v>
      </c>
    </row>
    <row r="341" spans="1:12" ht="17.25" customHeight="1">
      <c r="A341" s="11" t="s">
        <v>160</v>
      </c>
      <c r="B341" s="59" t="s">
        <v>159</v>
      </c>
      <c r="C341" s="59" t="s">
        <v>161</v>
      </c>
      <c r="D341" s="59"/>
      <c r="E341" s="59"/>
      <c r="F341" s="72">
        <f>F342</f>
        <v>199641478</v>
      </c>
      <c r="G341" s="95"/>
      <c r="H341" s="72">
        <f>H342</f>
        <v>208115968</v>
      </c>
      <c r="I341" s="95"/>
      <c r="J341" s="72">
        <f>J342</f>
        <v>285313134.4</v>
      </c>
      <c r="K341" s="95"/>
      <c r="L341" s="72">
        <f>L342</f>
        <v>285144568.33000004</v>
      </c>
    </row>
    <row r="342" spans="1:12" ht="78.75" customHeight="1">
      <c r="A342" s="57" t="s">
        <v>3</v>
      </c>
      <c r="B342" s="59" t="s">
        <v>159</v>
      </c>
      <c r="C342" s="59" t="s">
        <v>161</v>
      </c>
      <c r="D342" s="59" t="s">
        <v>213</v>
      </c>
      <c r="E342" s="59"/>
      <c r="F342" s="72">
        <f>F343+F371+F379</f>
        <v>199641478</v>
      </c>
      <c r="G342" s="95"/>
      <c r="H342" s="72">
        <f>H343+H371+H379</f>
        <v>208115968</v>
      </c>
      <c r="I342" s="95"/>
      <c r="J342" s="72">
        <f>J343+J371+J379</f>
        <v>285313134.4</v>
      </c>
      <c r="K342" s="95"/>
      <c r="L342" s="72">
        <f>L343+L371+L379</f>
        <v>285144568.33000004</v>
      </c>
    </row>
    <row r="343" spans="1:12" ht="49.5" customHeight="1">
      <c r="A343" s="11" t="s">
        <v>363</v>
      </c>
      <c r="B343" s="59" t="s">
        <v>159</v>
      </c>
      <c r="C343" s="59" t="s">
        <v>161</v>
      </c>
      <c r="D343" s="59" t="s">
        <v>364</v>
      </c>
      <c r="E343" s="59"/>
      <c r="F343" s="72">
        <f>F344+F351+F355+F357+F359+F362+F365</f>
        <v>169126910</v>
      </c>
      <c r="G343" s="95"/>
      <c r="H343" s="72">
        <f>H344+H351+H355+H357+H359+H362+H365</f>
        <v>177326290</v>
      </c>
      <c r="I343" s="95"/>
      <c r="J343" s="72">
        <f>J344+J351+J355+J357+J359+J362+J365+J368</f>
        <v>253226677.4</v>
      </c>
      <c r="K343" s="95"/>
      <c r="L343" s="72">
        <f>L344+L351+L355+L357+L359+L362+L365+L368</f>
        <v>253058111.33</v>
      </c>
    </row>
    <row r="344" spans="1:12" ht="81" customHeight="1">
      <c r="A344" s="11" t="s">
        <v>365</v>
      </c>
      <c r="B344" s="59" t="s">
        <v>159</v>
      </c>
      <c r="C344" s="59" t="s">
        <v>161</v>
      </c>
      <c r="D344" s="59" t="s">
        <v>366</v>
      </c>
      <c r="E344" s="59"/>
      <c r="F344" s="72">
        <f>F345+F346+F347+F348+F349+F350</f>
        <v>59117952</v>
      </c>
      <c r="G344" s="95"/>
      <c r="H344" s="72">
        <f>H345+H346+H347+H348+H349+H350</f>
        <v>66127810</v>
      </c>
      <c r="I344" s="95"/>
      <c r="J344" s="72">
        <f>J345+J346+J347+J348+J349+J350</f>
        <v>65885955</v>
      </c>
      <c r="K344" s="95"/>
      <c r="L344" s="72">
        <f>L345+L346+L347+L348+L349+L350</f>
        <v>65717336</v>
      </c>
    </row>
    <row r="345" spans="1:12" ht="20.25" customHeight="1">
      <c r="A345" s="11" t="s">
        <v>227</v>
      </c>
      <c r="B345" s="59" t="s">
        <v>159</v>
      </c>
      <c r="C345" s="59" t="s">
        <v>161</v>
      </c>
      <c r="D345" s="59" t="s">
        <v>366</v>
      </c>
      <c r="E345" s="59" t="s">
        <v>222</v>
      </c>
      <c r="F345" s="82">
        <v>42298957</v>
      </c>
      <c r="G345" s="95"/>
      <c r="H345" s="92">
        <f aca="true" t="shared" si="4" ref="H345:J350">F345+G345</f>
        <v>42298957</v>
      </c>
      <c r="I345" s="95">
        <v>-231855</v>
      </c>
      <c r="J345" s="92">
        <f t="shared" si="4"/>
        <v>42067102</v>
      </c>
      <c r="K345" s="95">
        <v>-319330</v>
      </c>
      <c r="L345" s="92">
        <f aca="true" t="shared" si="5" ref="L345:L350">J345+K345</f>
        <v>41747772</v>
      </c>
    </row>
    <row r="346" spans="1:12" ht="39" customHeight="1">
      <c r="A346" s="11" t="s">
        <v>228</v>
      </c>
      <c r="B346" s="59" t="s">
        <v>159</v>
      </c>
      <c r="C346" s="59" t="s">
        <v>161</v>
      </c>
      <c r="D346" s="59" t="s">
        <v>366</v>
      </c>
      <c r="E346" s="59" t="s">
        <v>223</v>
      </c>
      <c r="F346" s="82">
        <v>11167</v>
      </c>
      <c r="G346" s="95"/>
      <c r="H346" s="92">
        <f t="shared" si="4"/>
        <v>11167</v>
      </c>
      <c r="I346" s="95"/>
      <c r="J346" s="92">
        <f t="shared" si="4"/>
        <v>11167</v>
      </c>
      <c r="K346" s="95"/>
      <c r="L346" s="92">
        <f t="shared" si="5"/>
        <v>11167</v>
      </c>
    </row>
    <row r="347" spans="1:12" ht="48" customHeight="1">
      <c r="A347" s="11" t="s">
        <v>229</v>
      </c>
      <c r="B347" s="59" t="s">
        <v>159</v>
      </c>
      <c r="C347" s="59" t="s">
        <v>161</v>
      </c>
      <c r="D347" s="59" t="s">
        <v>366</v>
      </c>
      <c r="E347" s="59" t="s">
        <v>224</v>
      </c>
      <c r="F347" s="82">
        <v>427594</v>
      </c>
      <c r="G347" s="95"/>
      <c r="H347" s="92">
        <f t="shared" si="4"/>
        <v>427594</v>
      </c>
      <c r="I347" s="95">
        <v>-10000</v>
      </c>
      <c r="J347" s="92">
        <f t="shared" si="4"/>
        <v>417594</v>
      </c>
      <c r="K347" s="95"/>
      <c r="L347" s="92">
        <f t="shared" si="5"/>
        <v>417594</v>
      </c>
    </row>
    <row r="348" spans="1:12" ht="32.25" customHeight="1">
      <c r="A348" s="33" t="s">
        <v>390</v>
      </c>
      <c r="B348" s="59" t="s">
        <v>159</v>
      </c>
      <c r="C348" s="59" t="s">
        <v>161</v>
      </c>
      <c r="D348" s="59" t="s">
        <v>366</v>
      </c>
      <c r="E348" s="59" t="s">
        <v>231</v>
      </c>
      <c r="F348" s="82">
        <v>60400</v>
      </c>
      <c r="G348" s="95"/>
      <c r="H348" s="92">
        <f t="shared" si="4"/>
        <v>60400</v>
      </c>
      <c r="I348" s="95"/>
      <c r="J348" s="92">
        <f t="shared" si="4"/>
        <v>60400</v>
      </c>
      <c r="K348" s="95"/>
      <c r="L348" s="92">
        <f t="shared" si="5"/>
        <v>60400</v>
      </c>
    </row>
    <row r="349" spans="1:12" ht="31.5" customHeight="1">
      <c r="A349" s="11" t="s">
        <v>247</v>
      </c>
      <c r="B349" s="59" t="s">
        <v>159</v>
      </c>
      <c r="C349" s="59" t="s">
        <v>161</v>
      </c>
      <c r="D349" s="59" t="s">
        <v>366</v>
      </c>
      <c r="E349" s="59" t="s">
        <v>225</v>
      </c>
      <c r="F349" s="82">
        <v>16298534</v>
      </c>
      <c r="G349" s="95">
        <v>6754563</v>
      </c>
      <c r="H349" s="92">
        <f t="shared" si="4"/>
        <v>23053097</v>
      </c>
      <c r="I349" s="95"/>
      <c r="J349" s="92">
        <f t="shared" si="4"/>
        <v>23053097</v>
      </c>
      <c r="K349" s="95">
        <v>150711</v>
      </c>
      <c r="L349" s="92">
        <f t="shared" si="5"/>
        <v>23203808</v>
      </c>
    </row>
    <row r="350" spans="1:12" ht="34.5" customHeight="1">
      <c r="A350" s="83" t="s">
        <v>30</v>
      </c>
      <c r="B350" s="59" t="s">
        <v>159</v>
      </c>
      <c r="C350" s="59" t="s">
        <v>161</v>
      </c>
      <c r="D350" s="59" t="s">
        <v>366</v>
      </c>
      <c r="E350" s="59" t="s">
        <v>226</v>
      </c>
      <c r="F350" s="82">
        <v>21300</v>
      </c>
      <c r="G350" s="95">
        <v>255295</v>
      </c>
      <c r="H350" s="92">
        <f t="shared" si="4"/>
        <v>276595</v>
      </c>
      <c r="I350" s="95"/>
      <c r="J350" s="92">
        <f t="shared" si="4"/>
        <v>276595</v>
      </c>
      <c r="K350" s="95"/>
      <c r="L350" s="92">
        <f t="shared" si="5"/>
        <v>276595</v>
      </c>
    </row>
    <row r="351" spans="1:12" ht="79.5" customHeight="1">
      <c r="A351" s="11" t="s">
        <v>367</v>
      </c>
      <c r="B351" s="59" t="s">
        <v>159</v>
      </c>
      <c r="C351" s="59" t="s">
        <v>161</v>
      </c>
      <c r="D351" s="59" t="s">
        <v>368</v>
      </c>
      <c r="E351" s="59"/>
      <c r="F351" s="72">
        <f>F352+F353+F354</f>
        <v>25968106</v>
      </c>
      <c r="G351" s="95"/>
      <c r="H351" s="72">
        <f>H352+H353+H354</f>
        <v>27157628</v>
      </c>
      <c r="I351" s="95"/>
      <c r="J351" s="72">
        <f>J352+J353+J354</f>
        <v>23730889</v>
      </c>
      <c r="K351" s="95"/>
      <c r="L351" s="72">
        <f>L352+L353+L354</f>
        <v>23730941.93</v>
      </c>
    </row>
    <row r="352" spans="1:12" ht="65.25" customHeight="1">
      <c r="A352" s="11" t="s">
        <v>411</v>
      </c>
      <c r="B352" s="59" t="s">
        <v>159</v>
      </c>
      <c r="C352" s="59" t="s">
        <v>161</v>
      </c>
      <c r="D352" s="59" t="s">
        <v>368</v>
      </c>
      <c r="E352" s="59" t="s">
        <v>234</v>
      </c>
      <c r="F352" s="82">
        <v>19718722</v>
      </c>
      <c r="G352" s="95">
        <v>1189522</v>
      </c>
      <c r="H352" s="92">
        <f>F352+G352</f>
        <v>20908244</v>
      </c>
      <c r="I352" s="95">
        <v>-3426739</v>
      </c>
      <c r="J352" s="92">
        <f>H352+I352</f>
        <v>17481505</v>
      </c>
      <c r="K352" s="95"/>
      <c r="L352" s="92">
        <f>J352+K352</f>
        <v>17481505</v>
      </c>
    </row>
    <row r="353" spans="1:12" ht="34.5" customHeight="1">
      <c r="A353" s="11" t="s">
        <v>0</v>
      </c>
      <c r="B353" s="59" t="s">
        <v>159</v>
      </c>
      <c r="C353" s="59" t="s">
        <v>161</v>
      </c>
      <c r="D353" s="59" t="s">
        <v>368</v>
      </c>
      <c r="E353" s="59" t="s">
        <v>94</v>
      </c>
      <c r="F353" s="82">
        <v>5780300</v>
      </c>
      <c r="G353" s="95"/>
      <c r="H353" s="92">
        <f>F353+G353</f>
        <v>5780300</v>
      </c>
      <c r="I353" s="95"/>
      <c r="J353" s="92">
        <f>H353+I353</f>
        <v>5780300</v>
      </c>
      <c r="K353" s="95">
        <v>52.93</v>
      </c>
      <c r="L353" s="92">
        <f>J353+K353</f>
        <v>5780352.93</v>
      </c>
    </row>
    <row r="354" spans="1:12" ht="66.75" customHeight="1">
      <c r="A354" s="11" t="s">
        <v>376</v>
      </c>
      <c r="B354" s="59" t="s">
        <v>159</v>
      </c>
      <c r="C354" s="59" t="s">
        <v>161</v>
      </c>
      <c r="D354" s="59" t="s">
        <v>368</v>
      </c>
      <c r="E354" s="59" t="s">
        <v>393</v>
      </c>
      <c r="F354" s="82">
        <v>469084</v>
      </c>
      <c r="G354" s="95"/>
      <c r="H354" s="92">
        <f>F354+G354</f>
        <v>469084</v>
      </c>
      <c r="I354" s="95"/>
      <c r="J354" s="92">
        <f>H354+I354</f>
        <v>469084</v>
      </c>
      <c r="K354" s="95"/>
      <c r="L354" s="92">
        <f>J354+K354</f>
        <v>469084</v>
      </c>
    </row>
    <row r="355" spans="1:12" ht="62.25" customHeight="1">
      <c r="A355" s="11" t="s">
        <v>369</v>
      </c>
      <c r="B355" s="59" t="s">
        <v>159</v>
      </c>
      <c r="C355" s="59" t="s">
        <v>161</v>
      </c>
      <c r="D355" s="59" t="s">
        <v>370</v>
      </c>
      <c r="E355" s="59"/>
      <c r="F355" s="72">
        <f>F356</f>
        <v>14976700</v>
      </c>
      <c r="G355" s="95"/>
      <c r="H355" s="72">
        <f>H356</f>
        <v>14976700</v>
      </c>
      <c r="I355" s="95"/>
      <c r="J355" s="72">
        <f>J356</f>
        <v>14976700</v>
      </c>
      <c r="K355" s="95"/>
      <c r="L355" s="72">
        <f>L356</f>
        <v>14976700</v>
      </c>
    </row>
    <row r="356" spans="1:12" ht="35.25" customHeight="1">
      <c r="A356" s="11" t="s">
        <v>247</v>
      </c>
      <c r="B356" s="59" t="s">
        <v>159</v>
      </c>
      <c r="C356" s="59" t="s">
        <v>161</v>
      </c>
      <c r="D356" s="59" t="s">
        <v>370</v>
      </c>
      <c r="E356" s="59" t="s">
        <v>225</v>
      </c>
      <c r="F356" s="82">
        <v>14976700</v>
      </c>
      <c r="G356" s="95"/>
      <c r="H356" s="92">
        <f>F356+G356</f>
        <v>14976700</v>
      </c>
      <c r="I356" s="95"/>
      <c r="J356" s="92">
        <f>H356+I356</f>
        <v>14976700</v>
      </c>
      <c r="K356" s="95"/>
      <c r="L356" s="92">
        <f>J356+K356</f>
        <v>14976700</v>
      </c>
    </row>
    <row r="357" spans="1:12" ht="51" customHeight="1">
      <c r="A357" s="11" t="s">
        <v>371</v>
      </c>
      <c r="B357" s="59" t="s">
        <v>159</v>
      </c>
      <c r="C357" s="59" t="s">
        <v>161</v>
      </c>
      <c r="D357" s="59" t="s">
        <v>372</v>
      </c>
      <c r="E357" s="59"/>
      <c r="F357" s="72">
        <f>F358</f>
        <v>237100</v>
      </c>
      <c r="G357" s="95"/>
      <c r="H357" s="72">
        <f>H358</f>
        <v>237100</v>
      </c>
      <c r="I357" s="95"/>
      <c r="J357" s="72">
        <f>J358</f>
        <v>237100</v>
      </c>
      <c r="K357" s="95"/>
      <c r="L357" s="72">
        <f>L358</f>
        <v>237100</v>
      </c>
    </row>
    <row r="358" spans="1:12" ht="38.25" customHeight="1">
      <c r="A358" s="11" t="s">
        <v>247</v>
      </c>
      <c r="B358" s="59" t="s">
        <v>159</v>
      </c>
      <c r="C358" s="59" t="s">
        <v>161</v>
      </c>
      <c r="D358" s="59" t="s">
        <v>372</v>
      </c>
      <c r="E358" s="59" t="s">
        <v>225</v>
      </c>
      <c r="F358" s="82">
        <v>237100</v>
      </c>
      <c r="G358" s="95"/>
      <c r="H358" s="92">
        <f>F358+G358</f>
        <v>237100</v>
      </c>
      <c r="I358" s="95"/>
      <c r="J358" s="92">
        <f>H358+I358</f>
        <v>237100</v>
      </c>
      <c r="K358" s="95"/>
      <c r="L358" s="92">
        <f>J358+K358</f>
        <v>237100</v>
      </c>
    </row>
    <row r="359" spans="1:12" ht="51" customHeight="1">
      <c r="A359" s="32" t="s">
        <v>373</v>
      </c>
      <c r="B359" s="59" t="s">
        <v>159</v>
      </c>
      <c r="C359" s="59" t="s">
        <v>161</v>
      </c>
      <c r="D359" s="59" t="s">
        <v>374</v>
      </c>
      <c r="E359" s="59"/>
      <c r="F359" s="72">
        <f>F360+F361</f>
        <v>35458052</v>
      </c>
      <c r="G359" s="95"/>
      <c r="H359" s="72">
        <f>H360+H361</f>
        <v>35458052</v>
      </c>
      <c r="I359" s="95"/>
      <c r="J359" s="72">
        <f>J360+J361</f>
        <v>38636025</v>
      </c>
      <c r="K359" s="95"/>
      <c r="L359" s="72">
        <f>L360+L361</f>
        <v>38636025</v>
      </c>
    </row>
    <row r="360" spans="1:12" ht="49.5" customHeight="1">
      <c r="A360" s="54" t="s">
        <v>413</v>
      </c>
      <c r="B360" s="59" t="s">
        <v>159</v>
      </c>
      <c r="C360" s="59" t="s">
        <v>161</v>
      </c>
      <c r="D360" s="59" t="s">
        <v>374</v>
      </c>
      <c r="E360" s="59" t="s">
        <v>15</v>
      </c>
      <c r="F360" s="72">
        <v>2890000</v>
      </c>
      <c r="G360" s="95"/>
      <c r="H360" s="92">
        <f>F360+G360</f>
        <v>2890000</v>
      </c>
      <c r="I360" s="95">
        <v>7315306.35</v>
      </c>
      <c r="J360" s="92">
        <f>H360+I360</f>
        <v>10205306.35</v>
      </c>
      <c r="K360" s="95"/>
      <c r="L360" s="92">
        <f>J360+K360</f>
        <v>10205306.35</v>
      </c>
    </row>
    <row r="361" spans="1:12" ht="68.25" customHeight="1">
      <c r="A361" s="32" t="s">
        <v>412</v>
      </c>
      <c r="B361" s="59" t="s">
        <v>159</v>
      </c>
      <c r="C361" s="59" t="s">
        <v>161</v>
      </c>
      <c r="D361" s="59" t="s">
        <v>374</v>
      </c>
      <c r="E361" s="59" t="s">
        <v>375</v>
      </c>
      <c r="F361" s="82">
        <v>32568052</v>
      </c>
      <c r="G361" s="95"/>
      <c r="H361" s="92">
        <f>F361+G361</f>
        <v>32568052</v>
      </c>
      <c r="I361" s="95">
        <v>-4137333.35</v>
      </c>
      <c r="J361" s="92">
        <f>H361+I361</f>
        <v>28430718.65</v>
      </c>
      <c r="K361" s="95"/>
      <c r="L361" s="92">
        <f>J361+K361</f>
        <v>28430718.65</v>
      </c>
    </row>
    <row r="362" spans="1:12" s="1" customFormat="1" ht="192.75" customHeight="1">
      <c r="A362" s="105" t="s">
        <v>51</v>
      </c>
      <c r="B362" s="59" t="s">
        <v>159</v>
      </c>
      <c r="C362" s="59" t="s">
        <v>161</v>
      </c>
      <c r="D362" s="59" t="s">
        <v>23</v>
      </c>
      <c r="E362" s="59"/>
      <c r="F362" s="72">
        <f>F363+F364</f>
        <v>32629000</v>
      </c>
      <c r="G362" s="99"/>
      <c r="H362" s="72">
        <f>H363+H364</f>
        <v>32629000</v>
      </c>
      <c r="I362" s="99"/>
      <c r="J362" s="72">
        <f>J363+J364</f>
        <v>32653000</v>
      </c>
      <c r="K362" s="99"/>
      <c r="L362" s="72">
        <f>L363+L364</f>
        <v>32653000</v>
      </c>
    </row>
    <row r="363" spans="1:12" s="1" customFormat="1" ht="21.75" customHeight="1">
      <c r="A363" s="11" t="s">
        <v>227</v>
      </c>
      <c r="B363" s="59" t="s">
        <v>159</v>
      </c>
      <c r="C363" s="59" t="s">
        <v>161</v>
      </c>
      <c r="D363" s="59" t="s">
        <v>23</v>
      </c>
      <c r="E363" s="59" t="s">
        <v>222</v>
      </c>
      <c r="F363" s="72">
        <v>21454685</v>
      </c>
      <c r="G363" s="99"/>
      <c r="H363" s="92">
        <f>F363+G363</f>
        <v>21454685</v>
      </c>
      <c r="I363" s="99">
        <v>-835818</v>
      </c>
      <c r="J363" s="92">
        <f>H363+I363</f>
        <v>20618867</v>
      </c>
      <c r="K363" s="99"/>
      <c r="L363" s="92">
        <f>J363+K363</f>
        <v>20618867</v>
      </c>
    </row>
    <row r="364" spans="1:12" s="1" customFormat="1" ht="69" customHeight="1">
      <c r="A364" s="11" t="s">
        <v>411</v>
      </c>
      <c r="B364" s="59" t="s">
        <v>159</v>
      </c>
      <c r="C364" s="59" t="s">
        <v>161</v>
      </c>
      <c r="D364" s="59" t="s">
        <v>23</v>
      </c>
      <c r="E364" s="59" t="s">
        <v>234</v>
      </c>
      <c r="F364" s="72">
        <v>11174315</v>
      </c>
      <c r="G364" s="99"/>
      <c r="H364" s="92">
        <f>F364+G364</f>
        <v>11174315</v>
      </c>
      <c r="I364" s="99">
        <v>859818</v>
      </c>
      <c r="J364" s="92">
        <f>H364+I364</f>
        <v>12034133</v>
      </c>
      <c r="K364" s="99"/>
      <c r="L364" s="92">
        <f>J364+K364</f>
        <v>12034133</v>
      </c>
    </row>
    <row r="365" spans="1:12" s="1" customFormat="1" ht="141" customHeight="1">
      <c r="A365" s="11" t="s">
        <v>25</v>
      </c>
      <c r="B365" s="59" t="s">
        <v>159</v>
      </c>
      <c r="C365" s="59" t="s">
        <v>161</v>
      </c>
      <c r="D365" s="59" t="s">
        <v>24</v>
      </c>
      <c r="E365" s="59"/>
      <c r="F365" s="72">
        <f>F366+F367</f>
        <v>740000</v>
      </c>
      <c r="G365" s="99"/>
      <c r="H365" s="92">
        <f>F365+G365</f>
        <v>740000</v>
      </c>
      <c r="I365" s="99"/>
      <c r="J365" s="92">
        <f>J366+J367</f>
        <v>716000</v>
      </c>
      <c r="K365" s="99"/>
      <c r="L365" s="92">
        <f>L366+L367</f>
        <v>716000</v>
      </c>
    </row>
    <row r="366" spans="1:12" s="1" customFormat="1" ht="33" customHeight="1">
      <c r="A366" s="11" t="s">
        <v>230</v>
      </c>
      <c r="B366" s="59" t="s">
        <v>159</v>
      </c>
      <c r="C366" s="59" t="s">
        <v>161</v>
      </c>
      <c r="D366" s="59" t="s">
        <v>24</v>
      </c>
      <c r="E366" s="59" t="s">
        <v>225</v>
      </c>
      <c r="F366" s="72">
        <v>520520</v>
      </c>
      <c r="G366" s="99"/>
      <c r="H366" s="92">
        <f>F366+G366</f>
        <v>520520</v>
      </c>
      <c r="I366" s="99">
        <v>-24000</v>
      </c>
      <c r="J366" s="92">
        <f>H366+I366</f>
        <v>496520</v>
      </c>
      <c r="K366" s="99"/>
      <c r="L366" s="92">
        <f>J366+K366</f>
        <v>496520</v>
      </c>
    </row>
    <row r="367" spans="1:12" s="1" customFormat="1" ht="50.25" customHeight="1">
      <c r="A367" s="11" t="s">
        <v>411</v>
      </c>
      <c r="B367" s="59" t="s">
        <v>159</v>
      </c>
      <c r="C367" s="59" t="s">
        <v>161</v>
      </c>
      <c r="D367" s="59" t="s">
        <v>24</v>
      </c>
      <c r="E367" s="59" t="s">
        <v>234</v>
      </c>
      <c r="F367" s="72">
        <v>219480</v>
      </c>
      <c r="G367" s="99"/>
      <c r="H367" s="92">
        <f>F367+G367</f>
        <v>219480</v>
      </c>
      <c r="I367" s="99"/>
      <c r="J367" s="92">
        <f>H367+I367</f>
        <v>219480</v>
      </c>
      <c r="K367" s="99"/>
      <c r="L367" s="92">
        <f>J367+K367</f>
        <v>219480</v>
      </c>
    </row>
    <row r="368" spans="1:12" s="1" customFormat="1" ht="50.25" customHeight="1">
      <c r="A368" s="11" t="s">
        <v>53</v>
      </c>
      <c r="B368" s="59" t="s">
        <v>159</v>
      </c>
      <c r="C368" s="59" t="s">
        <v>161</v>
      </c>
      <c r="D368" s="59" t="s">
        <v>54</v>
      </c>
      <c r="E368" s="59"/>
      <c r="F368" s="72"/>
      <c r="G368" s="99"/>
      <c r="H368" s="92"/>
      <c r="I368" s="99"/>
      <c r="J368" s="92">
        <f>J370+J369</f>
        <v>76391008.4</v>
      </c>
      <c r="K368" s="99"/>
      <c r="L368" s="92">
        <f>L370+L369</f>
        <v>76391008.4</v>
      </c>
    </row>
    <row r="369" spans="1:12" s="1" customFormat="1" ht="50.25" customHeight="1">
      <c r="A369" s="11" t="s">
        <v>17</v>
      </c>
      <c r="B369" s="59" t="s">
        <v>159</v>
      </c>
      <c r="C369" s="59" t="s">
        <v>161</v>
      </c>
      <c r="D369" s="59" t="s">
        <v>54</v>
      </c>
      <c r="E369" s="59" t="s">
        <v>15</v>
      </c>
      <c r="F369" s="72"/>
      <c r="G369" s="99"/>
      <c r="H369" s="92"/>
      <c r="I369" s="99">
        <v>14591608.4</v>
      </c>
      <c r="J369" s="92">
        <f>H369+I369</f>
        <v>14591608.4</v>
      </c>
      <c r="K369" s="99"/>
      <c r="L369" s="92">
        <f>J369+K369</f>
        <v>14591608.4</v>
      </c>
    </row>
    <row r="370" spans="1:12" s="1" customFormat="1" ht="65.25" customHeight="1">
      <c r="A370" s="11" t="s">
        <v>412</v>
      </c>
      <c r="B370" s="59" t="s">
        <v>159</v>
      </c>
      <c r="C370" s="59" t="s">
        <v>161</v>
      </c>
      <c r="D370" s="59" t="s">
        <v>54</v>
      </c>
      <c r="E370" s="59" t="s">
        <v>375</v>
      </c>
      <c r="F370" s="72"/>
      <c r="G370" s="99"/>
      <c r="H370" s="92"/>
      <c r="I370" s="99">
        <v>61799400</v>
      </c>
      <c r="J370" s="92">
        <f>H370+I370</f>
        <v>61799400</v>
      </c>
      <c r="K370" s="99"/>
      <c r="L370" s="92">
        <f>J370+K370</f>
        <v>61799400</v>
      </c>
    </row>
    <row r="371" spans="1:12" s="1" customFormat="1" ht="50.25" customHeight="1">
      <c r="A371" s="11" t="s">
        <v>92</v>
      </c>
      <c r="B371" s="59" t="s">
        <v>159</v>
      </c>
      <c r="C371" s="59" t="s">
        <v>161</v>
      </c>
      <c r="D371" s="59" t="s">
        <v>381</v>
      </c>
      <c r="E371" s="59"/>
      <c r="F371" s="72">
        <f>F372+F375</f>
        <v>30037568</v>
      </c>
      <c r="G371" s="99"/>
      <c r="H371" s="72">
        <f>H372+H375</f>
        <v>30312678</v>
      </c>
      <c r="I371" s="99"/>
      <c r="J371" s="72">
        <f>J372+J375</f>
        <v>31609457</v>
      </c>
      <c r="K371" s="99"/>
      <c r="L371" s="72">
        <f>L372+L375</f>
        <v>31609457</v>
      </c>
    </row>
    <row r="372" spans="1:12" s="1" customFormat="1" ht="210" customHeight="1">
      <c r="A372" s="11" t="s">
        <v>27</v>
      </c>
      <c r="B372" s="59" t="s">
        <v>159</v>
      </c>
      <c r="C372" s="59" t="s">
        <v>161</v>
      </c>
      <c r="D372" s="59" t="s">
        <v>26</v>
      </c>
      <c r="E372" s="59"/>
      <c r="F372" s="72">
        <f>F373+F374</f>
        <v>29241568</v>
      </c>
      <c r="G372" s="99"/>
      <c r="H372" s="72">
        <f>H373+H374</f>
        <v>29516678</v>
      </c>
      <c r="I372" s="99"/>
      <c r="J372" s="72">
        <f>J373+J374</f>
        <v>30685555</v>
      </c>
      <c r="K372" s="99"/>
      <c r="L372" s="72">
        <f>L373+L374</f>
        <v>30685555</v>
      </c>
    </row>
    <row r="373" spans="1:12" s="1" customFormat="1" ht="24" customHeight="1">
      <c r="A373" s="11" t="s">
        <v>227</v>
      </c>
      <c r="B373" s="59" t="s">
        <v>159</v>
      </c>
      <c r="C373" s="59" t="s">
        <v>161</v>
      </c>
      <c r="D373" s="59" t="s">
        <v>26</v>
      </c>
      <c r="E373" s="59" t="s">
        <v>222</v>
      </c>
      <c r="F373" s="72">
        <v>28786800</v>
      </c>
      <c r="G373" s="99">
        <v>275110</v>
      </c>
      <c r="H373" s="92">
        <f aca="true" t="shared" si="6" ref="H373:J378">F373+G373</f>
        <v>29061910</v>
      </c>
      <c r="I373" s="99">
        <v>1010050</v>
      </c>
      <c r="J373" s="92">
        <f t="shared" si="6"/>
        <v>30071960</v>
      </c>
      <c r="K373" s="99"/>
      <c r="L373" s="92">
        <f>J373+K373</f>
        <v>30071960</v>
      </c>
    </row>
    <row r="374" spans="1:12" s="1" customFormat="1" ht="69" customHeight="1">
      <c r="A374" s="11" t="s">
        <v>377</v>
      </c>
      <c r="B374" s="59" t="s">
        <v>159</v>
      </c>
      <c r="C374" s="59" t="s">
        <v>161</v>
      </c>
      <c r="D374" s="59" t="s">
        <v>26</v>
      </c>
      <c r="E374" s="59" t="s">
        <v>393</v>
      </c>
      <c r="F374" s="72">
        <v>454768</v>
      </c>
      <c r="G374" s="99"/>
      <c r="H374" s="92">
        <f t="shared" si="6"/>
        <v>454768</v>
      </c>
      <c r="I374" s="99">
        <v>158827</v>
      </c>
      <c r="J374" s="92">
        <f t="shared" si="6"/>
        <v>613595</v>
      </c>
      <c r="K374" s="99"/>
      <c r="L374" s="92">
        <f>J374+K374</f>
        <v>613595</v>
      </c>
    </row>
    <row r="375" spans="1:12" s="1" customFormat="1" ht="217.5" customHeight="1">
      <c r="A375" s="11" t="s">
        <v>90</v>
      </c>
      <c r="B375" s="59" t="s">
        <v>159</v>
      </c>
      <c r="C375" s="59" t="s">
        <v>161</v>
      </c>
      <c r="D375" s="59" t="s">
        <v>91</v>
      </c>
      <c r="E375" s="59"/>
      <c r="F375" s="72">
        <f>F377+F378+F376</f>
        <v>796000</v>
      </c>
      <c r="G375" s="99"/>
      <c r="H375" s="72">
        <f>H377+H378+H376</f>
        <v>796000</v>
      </c>
      <c r="I375" s="99"/>
      <c r="J375" s="72">
        <f>J377+J378+J376</f>
        <v>923902</v>
      </c>
      <c r="K375" s="99"/>
      <c r="L375" s="72">
        <f>L377+L378+L376</f>
        <v>923902</v>
      </c>
    </row>
    <row r="376" spans="1:12" s="1" customFormat="1" ht="48" customHeight="1">
      <c r="A376" s="11" t="s">
        <v>229</v>
      </c>
      <c r="B376" s="59" t="s">
        <v>159</v>
      </c>
      <c r="C376" s="59" t="s">
        <v>161</v>
      </c>
      <c r="D376" s="59" t="s">
        <v>91</v>
      </c>
      <c r="E376" s="59" t="s">
        <v>224</v>
      </c>
      <c r="F376" s="72">
        <v>250000</v>
      </c>
      <c r="G376" s="99"/>
      <c r="H376" s="92">
        <f t="shared" si="6"/>
        <v>250000</v>
      </c>
      <c r="I376" s="99">
        <v>40630</v>
      </c>
      <c r="J376" s="92">
        <f t="shared" si="6"/>
        <v>290630</v>
      </c>
      <c r="K376" s="99"/>
      <c r="L376" s="92">
        <f>J376+K376</f>
        <v>290630</v>
      </c>
    </row>
    <row r="377" spans="1:12" s="1" customFormat="1" ht="30" customHeight="1">
      <c r="A377" s="11" t="s">
        <v>247</v>
      </c>
      <c r="B377" s="59" t="s">
        <v>159</v>
      </c>
      <c r="C377" s="59" t="s">
        <v>161</v>
      </c>
      <c r="D377" s="59" t="s">
        <v>91</v>
      </c>
      <c r="E377" s="59" t="s">
        <v>225</v>
      </c>
      <c r="F377" s="72">
        <v>537000</v>
      </c>
      <c r="G377" s="99"/>
      <c r="H377" s="92">
        <f t="shared" si="6"/>
        <v>537000</v>
      </c>
      <c r="I377" s="99">
        <v>87272</v>
      </c>
      <c r="J377" s="92">
        <f t="shared" si="6"/>
        <v>624272</v>
      </c>
      <c r="K377" s="99"/>
      <c r="L377" s="92">
        <f>J377+K377</f>
        <v>624272</v>
      </c>
    </row>
    <row r="378" spans="1:12" s="1" customFormat="1" ht="48" customHeight="1">
      <c r="A378" s="11" t="s">
        <v>414</v>
      </c>
      <c r="B378" s="59" t="s">
        <v>159</v>
      </c>
      <c r="C378" s="59" t="s">
        <v>161</v>
      </c>
      <c r="D378" s="59" t="s">
        <v>91</v>
      </c>
      <c r="E378" s="59" t="s">
        <v>393</v>
      </c>
      <c r="F378" s="72">
        <v>9000</v>
      </c>
      <c r="G378" s="99"/>
      <c r="H378" s="92">
        <f t="shared" si="6"/>
        <v>9000</v>
      </c>
      <c r="I378" s="99"/>
      <c r="J378" s="92">
        <f t="shared" si="6"/>
        <v>9000</v>
      </c>
      <c r="K378" s="99"/>
      <c r="L378" s="92">
        <f>J378+K378</f>
        <v>9000</v>
      </c>
    </row>
    <row r="379" spans="1:12" s="49" customFormat="1" ht="81.75" customHeight="1">
      <c r="A379" s="11" t="s">
        <v>96</v>
      </c>
      <c r="B379" s="59" t="s">
        <v>159</v>
      </c>
      <c r="C379" s="59" t="s">
        <v>161</v>
      </c>
      <c r="D379" s="59" t="s">
        <v>420</v>
      </c>
      <c r="E379" s="59"/>
      <c r="F379" s="72">
        <f>F380</f>
        <v>477000</v>
      </c>
      <c r="G379" s="100"/>
      <c r="H379" s="72">
        <f>H380</f>
        <v>477000</v>
      </c>
      <c r="I379" s="100"/>
      <c r="J379" s="72">
        <f>J380</f>
        <v>477000</v>
      </c>
      <c r="K379" s="100"/>
      <c r="L379" s="72">
        <f>L380</f>
        <v>477000</v>
      </c>
    </row>
    <row r="380" spans="1:12" s="49" customFormat="1" ht="33.75" customHeight="1">
      <c r="A380" s="11" t="s">
        <v>84</v>
      </c>
      <c r="B380" s="59" t="s">
        <v>159</v>
      </c>
      <c r="C380" s="59" t="s">
        <v>161</v>
      </c>
      <c r="D380" s="59" t="s">
        <v>34</v>
      </c>
      <c r="E380" s="59"/>
      <c r="F380" s="72">
        <f>F381+F382</f>
        <v>477000</v>
      </c>
      <c r="G380" s="100"/>
      <c r="H380" s="72">
        <f>H381+H382</f>
        <v>477000</v>
      </c>
      <c r="I380" s="100"/>
      <c r="J380" s="72">
        <f>J381+J382</f>
        <v>477000</v>
      </c>
      <c r="K380" s="100"/>
      <c r="L380" s="72">
        <f>L381+L382</f>
        <v>477000</v>
      </c>
    </row>
    <row r="381" spans="1:12" s="49" customFormat="1" ht="33.75" customHeight="1">
      <c r="A381" s="11" t="s">
        <v>247</v>
      </c>
      <c r="B381" s="59" t="s">
        <v>159</v>
      </c>
      <c r="C381" s="59" t="s">
        <v>161</v>
      </c>
      <c r="D381" s="59" t="s">
        <v>34</v>
      </c>
      <c r="E381" s="59" t="s">
        <v>225</v>
      </c>
      <c r="F381" s="72">
        <v>434000</v>
      </c>
      <c r="G381" s="100">
        <v>-43000</v>
      </c>
      <c r="H381" s="92">
        <f>F381+G381</f>
        <v>391000</v>
      </c>
      <c r="I381" s="100"/>
      <c r="J381" s="92">
        <f>H381+I381</f>
        <v>391000</v>
      </c>
      <c r="K381" s="100"/>
      <c r="L381" s="92">
        <f>J381+K381</f>
        <v>391000</v>
      </c>
    </row>
    <row r="382" spans="1:12" s="49" customFormat="1" ht="33.75" customHeight="1">
      <c r="A382" s="11" t="s">
        <v>0</v>
      </c>
      <c r="B382" s="59" t="s">
        <v>159</v>
      </c>
      <c r="C382" s="59" t="s">
        <v>161</v>
      </c>
      <c r="D382" s="59" t="s">
        <v>34</v>
      </c>
      <c r="E382" s="59" t="s">
        <v>94</v>
      </c>
      <c r="F382" s="72">
        <v>43000</v>
      </c>
      <c r="G382" s="100">
        <v>43000</v>
      </c>
      <c r="H382" s="92">
        <f>F382+G382</f>
        <v>86000</v>
      </c>
      <c r="I382" s="100"/>
      <c r="J382" s="92">
        <f>H382+I382</f>
        <v>86000</v>
      </c>
      <c r="K382" s="100"/>
      <c r="L382" s="92">
        <f>J382+K382</f>
        <v>86000</v>
      </c>
    </row>
    <row r="383" spans="1:12" ht="18" customHeight="1">
      <c r="A383" s="11" t="s">
        <v>176</v>
      </c>
      <c r="B383" s="59" t="s">
        <v>159</v>
      </c>
      <c r="C383" s="59" t="s">
        <v>129</v>
      </c>
      <c r="D383" s="59"/>
      <c r="E383" s="59"/>
      <c r="F383" s="72">
        <f>F384</f>
        <v>445770612</v>
      </c>
      <c r="G383" s="95"/>
      <c r="H383" s="72">
        <f>H384</f>
        <v>376425822</v>
      </c>
      <c r="I383" s="95"/>
      <c r="J383" s="72">
        <f>J384</f>
        <v>370608749.8</v>
      </c>
      <c r="K383" s="95"/>
      <c r="L383" s="72">
        <f>L384</f>
        <v>370729067.87</v>
      </c>
    </row>
    <row r="384" spans="1:12" ht="45" customHeight="1">
      <c r="A384" s="11" t="s">
        <v>540</v>
      </c>
      <c r="B384" s="59" t="s">
        <v>159</v>
      </c>
      <c r="C384" s="59" t="s">
        <v>129</v>
      </c>
      <c r="D384" s="59" t="s">
        <v>213</v>
      </c>
      <c r="E384" s="59"/>
      <c r="F384" s="72">
        <f>F385+F415+F423</f>
        <v>445770612</v>
      </c>
      <c r="G384" s="95"/>
      <c r="H384" s="72">
        <f>H385+H415+H423</f>
        <v>376425822</v>
      </c>
      <c r="I384" s="95"/>
      <c r="J384" s="72">
        <f>J385+J415+J423</f>
        <v>370608749.8</v>
      </c>
      <c r="K384" s="95"/>
      <c r="L384" s="72">
        <f>L385+L415+L423</f>
        <v>370729067.87</v>
      </c>
    </row>
    <row r="385" spans="1:12" s="1" customFormat="1" ht="49.5" customHeight="1">
      <c r="A385" s="11" t="s">
        <v>380</v>
      </c>
      <c r="B385" s="59" t="s">
        <v>159</v>
      </c>
      <c r="C385" s="59" t="s">
        <v>129</v>
      </c>
      <c r="D385" s="59" t="s">
        <v>381</v>
      </c>
      <c r="E385" s="59"/>
      <c r="F385" s="72">
        <f>F386+F389+F393+F398+F401+F408+F411+F413</f>
        <v>423068318</v>
      </c>
      <c r="G385" s="99"/>
      <c r="H385" s="72">
        <f>H386+H389+H393+H398+H401+H408+H411+H413</f>
        <v>352166456</v>
      </c>
      <c r="I385" s="99"/>
      <c r="J385" s="72">
        <f>J386+J389+J393+J398+J401+J408+J411+J413+J396</f>
        <v>345450356.8</v>
      </c>
      <c r="K385" s="99"/>
      <c r="L385" s="72">
        <f>L386+L389+L393+L398+L401+L408+L411+L413+L396</f>
        <v>345570674.87</v>
      </c>
    </row>
    <row r="386" spans="1:12" s="1" customFormat="1" ht="202.5" customHeight="1">
      <c r="A386" s="11" t="s">
        <v>27</v>
      </c>
      <c r="B386" s="59" t="s">
        <v>159</v>
      </c>
      <c r="C386" s="59" t="s">
        <v>129</v>
      </c>
      <c r="D386" s="59" t="s">
        <v>26</v>
      </c>
      <c r="E386" s="59"/>
      <c r="F386" s="72">
        <f>F387+F388</f>
        <v>277996432</v>
      </c>
      <c r="G386" s="99"/>
      <c r="H386" s="72">
        <f>H387+H388</f>
        <v>193080090</v>
      </c>
      <c r="I386" s="99"/>
      <c r="J386" s="72">
        <f>J387+J388</f>
        <v>191456445</v>
      </c>
      <c r="K386" s="99"/>
      <c r="L386" s="72">
        <f>L387+L388</f>
        <v>191456445</v>
      </c>
    </row>
    <row r="387" spans="1:12" s="1" customFormat="1" ht="15.75">
      <c r="A387" s="11" t="s">
        <v>227</v>
      </c>
      <c r="B387" s="68">
        <v>906</v>
      </c>
      <c r="C387" s="59" t="s">
        <v>129</v>
      </c>
      <c r="D387" s="59" t="s">
        <v>26</v>
      </c>
      <c r="E387" s="59" t="s">
        <v>222</v>
      </c>
      <c r="F387" s="72">
        <v>232554028</v>
      </c>
      <c r="G387" s="99">
        <v>-81334210</v>
      </c>
      <c r="H387" s="92">
        <f>F387+G387</f>
        <v>151219818</v>
      </c>
      <c r="I387" s="99">
        <v>-22618473</v>
      </c>
      <c r="J387" s="92">
        <f>H387+I387</f>
        <v>128601345</v>
      </c>
      <c r="K387" s="99"/>
      <c r="L387" s="92">
        <f>J387+K387</f>
        <v>128601345</v>
      </c>
    </row>
    <row r="388" spans="1:12" s="1" customFormat="1" ht="51" customHeight="1">
      <c r="A388" s="11" t="s">
        <v>414</v>
      </c>
      <c r="B388" s="59" t="s">
        <v>159</v>
      </c>
      <c r="C388" s="59" t="s">
        <v>129</v>
      </c>
      <c r="D388" s="59" t="s">
        <v>26</v>
      </c>
      <c r="E388" s="59" t="s">
        <v>393</v>
      </c>
      <c r="F388" s="72">
        <v>45442404</v>
      </c>
      <c r="G388" s="99">
        <v>-3582132</v>
      </c>
      <c r="H388" s="92">
        <f>F388+G388</f>
        <v>41860272</v>
      </c>
      <c r="I388" s="99">
        <v>20994828</v>
      </c>
      <c r="J388" s="92">
        <f>H388+I388</f>
        <v>62855100</v>
      </c>
      <c r="K388" s="99"/>
      <c r="L388" s="92">
        <f>J388+K388</f>
        <v>62855100</v>
      </c>
    </row>
    <row r="389" spans="1:12" s="1" customFormat="1" ht="224.25" customHeight="1">
      <c r="A389" s="11" t="s">
        <v>90</v>
      </c>
      <c r="B389" s="59" t="s">
        <v>159</v>
      </c>
      <c r="C389" s="59" t="s">
        <v>129</v>
      </c>
      <c r="D389" s="59" t="s">
        <v>91</v>
      </c>
      <c r="E389" s="59"/>
      <c r="F389" s="72">
        <f>F390+F391+F392</f>
        <v>4682000</v>
      </c>
      <c r="G389" s="99"/>
      <c r="H389" s="72">
        <f>H390+H391+H392</f>
        <v>3988232</v>
      </c>
      <c r="I389" s="99"/>
      <c r="J389" s="72">
        <f>J390+J391+J392</f>
        <v>4315098</v>
      </c>
      <c r="K389" s="99"/>
      <c r="L389" s="72">
        <f>L390+L391+L392</f>
        <v>4315098</v>
      </c>
    </row>
    <row r="390" spans="1:12" s="1" customFormat="1" ht="47.25">
      <c r="A390" s="11" t="s">
        <v>229</v>
      </c>
      <c r="B390" s="59" t="s">
        <v>159</v>
      </c>
      <c r="C390" s="59" t="s">
        <v>129</v>
      </c>
      <c r="D390" s="59" t="s">
        <v>91</v>
      </c>
      <c r="E390" s="59" t="s">
        <v>224</v>
      </c>
      <c r="F390" s="72">
        <v>1350000</v>
      </c>
      <c r="G390" s="99">
        <v>-348800</v>
      </c>
      <c r="H390" s="92">
        <f>F390+G390</f>
        <v>1001200</v>
      </c>
      <c r="I390" s="99">
        <v>162715</v>
      </c>
      <c r="J390" s="92">
        <f>H390+I390</f>
        <v>1163915</v>
      </c>
      <c r="K390" s="99">
        <v>-366586.63</v>
      </c>
      <c r="L390" s="92">
        <f>J390+K390</f>
        <v>797328.37</v>
      </c>
    </row>
    <row r="391" spans="1:12" s="1" customFormat="1" ht="31.5">
      <c r="A391" s="11" t="s">
        <v>247</v>
      </c>
      <c r="B391" s="59" t="s">
        <v>159</v>
      </c>
      <c r="C391" s="59" t="s">
        <v>129</v>
      </c>
      <c r="D391" s="59" t="s">
        <v>91</v>
      </c>
      <c r="E391" s="59" t="s">
        <v>225</v>
      </c>
      <c r="F391" s="72">
        <v>1355000</v>
      </c>
      <c r="G391" s="99">
        <v>-344968</v>
      </c>
      <c r="H391" s="92">
        <f>F391+G391</f>
        <v>1010032</v>
      </c>
      <c r="I391" s="99">
        <v>164151</v>
      </c>
      <c r="J391" s="92">
        <f>H391+I391</f>
        <v>1174183</v>
      </c>
      <c r="K391" s="99">
        <v>366586.63</v>
      </c>
      <c r="L391" s="92">
        <f>J391+K391</f>
        <v>1540769.63</v>
      </c>
    </row>
    <row r="392" spans="1:12" s="1" customFormat="1" ht="65.25" customHeight="1">
      <c r="A392" s="11" t="s">
        <v>415</v>
      </c>
      <c r="B392" s="59" t="s">
        <v>159</v>
      </c>
      <c r="C392" s="59" t="s">
        <v>129</v>
      </c>
      <c r="D392" s="59" t="s">
        <v>91</v>
      </c>
      <c r="E392" s="59" t="s">
        <v>393</v>
      </c>
      <c r="F392" s="72">
        <v>1977000</v>
      </c>
      <c r="G392" s="99"/>
      <c r="H392" s="92">
        <f>F392+G392</f>
        <v>1977000</v>
      </c>
      <c r="I392" s="99"/>
      <c r="J392" s="92">
        <f>H392+I392</f>
        <v>1977000</v>
      </c>
      <c r="K392" s="99"/>
      <c r="L392" s="92">
        <f>J392+K392</f>
        <v>1977000</v>
      </c>
    </row>
    <row r="393" spans="1:12" s="1" customFormat="1" ht="62.25" customHeight="1">
      <c r="A393" s="32" t="s">
        <v>384</v>
      </c>
      <c r="B393" s="59" t="s">
        <v>159</v>
      </c>
      <c r="C393" s="59" t="s">
        <v>129</v>
      </c>
      <c r="D393" s="59" t="s">
        <v>383</v>
      </c>
      <c r="E393" s="59"/>
      <c r="F393" s="72">
        <f>F394+F395</f>
        <v>13116000</v>
      </c>
      <c r="G393" s="99"/>
      <c r="H393" s="72">
        <f>H394+H395</f>
        <v>13116000</v>
      </c>
      <c r="I393" s="99"/>
      <c r="J393" s="72">
        <f>J394+J395</f>
        <v>13116000</v>
      </c>
      <c r="K393" s="99"/>
      <c r="L393" s="72">
        <f>L394+L395</f>
        <v>13116000</v>
      </c>
    </row>
    <row r="394" spans="1:12" s="1" customFormat="1" ht="31.5">
      <c r="A394" s="11" t="s">
        <v>247</v>
      </c>
      <c r="B394" s="59" t="s">
        <v>159</v>
      </c>
      <c r="C394" s="59" t="s">
        <v>410</v>
      </c>
      <c r="D394" s="59" t="s">
        <v>383</v>
      </c>
      <c r="E394" s="59" t="s">
        <v>225</v>
      </c>
      <c r="F394" s="72">
        <v>7563616</v>
      </c>
      <c r="G394" s="99"/>
      <c r="H394" s="92">
        <f>F394+G394</f>
        <v>7563616</v>
      </c>
      <c r="I394" s="99"/>
      <c r="J394" s="92">
        <f>H394+I394</f>
        <v>7563616</v>
      </c>
      <c r="K394" s="99"/>
      <c r="L394" s="92">
        <f>J394+K394</f>
        <v>7563616</v>
      </c>
    </row>
    <row r="395" spans="1:12" s="1" customFormat="1" ht="31.5">
      <c r="A395" s="11" t="s">
        <v>387</v>
      </c>
      <c r="B395" s="59" t="s">
        <v>159</v>
      </c>
      <c r="C395" s="59" t="s">
        <v>129</v>
      </c>
      <c r="D395" s="59" t="s">
        <v>383</v>
      </c>
      <c r="E395" s="59" t="s">
        <v>386</v>
      </c>
      <c r="F395" s="72">
        <v>5552384</v>
      </c>
      <c r="G395" s="99"/>
      <c r="H395" s="92">
        <f>F395+G395</f>
        <v>5552384</v>
      </c>
      <c r="I395" s="99"/>
      <c r="J395" s="92">
        <f>H395+I395</f>
        <v>5552384</v>
      </c>
      <c r="K395" s="99"/>
      <c r="L395" s="92">
        <f>J395+K395</f>
        <v>5552384</v>
      </c>
    </row>
    <row r="396" spans="1:12" s="1" customFormat="1" ht="78.75">
      <c r="A396" s="54" t="s">
        <v>56</v>
      </c>
      <c r="B396" s="59" t="s">
        <v>159</v>
      </c>
      <c r="C396" s="59" t="s">
        <v>129</v>
      </c>
      <c r="D396" s="59" t="s">
        <v>55</v>
      </c>
      <c r="E396" s="59"/>
      <c r="F396" s="72"/>
      <c r="G396" s="99"/>
      <c r="H396" s="92"/>
      <c r="I396" s="99"/>
      <c r="J396" s="92">
        <f>J397</f>
        <v>33000</v>
      </c>
      <c r="K396" s="99"/>
      <c r="L396" s="92">
        <f>L397</f>
        <v>33000</v>
      </c>
    </row>
    <row r="397" spans="1:12" s="1" customFormat="1" ht="31.5">
      <c r="A397" s="11" t="s">
        <v>387</v>
      </c>
      <c r="B397" s="59" t="s">
        <v>159</v>
      </c>
      <c r="C397" s="59" t="s">
        <v>129</v>
      </c>
      <c r="D397" s="59" t="s">
        <v>55</v>
      </c>
      <c r="E397" s="59" t="s">
        <v>386</v>
      </c>
      <c r="F397" s="72"/>
      <c r="G397" s="99"/>
      <c r="H397" s="92"/>
      <c r="I397" s="99">
        <v>33000</v>
      </c>
      <c r="J397" s="92">
        <f>H397+I397</f>
        <v>33000</v>
      </c>
      <c r="K397" s="99"/>
      <c r="L397" s="92">
        <f>J397+K397</f>
        <v>33000</v>
      </c>
    </row>
    <row r="398" spans="1:12" s="1" customFormat="1" ht="47.25">
      <c r="A398" s="20" t="s">
        <v>382</v>
      </c>
      <c r="B398" s="59" t="s">
        <v>159</v>
      </c>
      <c r="C398" s="59" t="s">
        <v>129</v>
      </c>
      <c r="D398" s="59" t="s">
        <v>385</v>
      </c>
      <c r="E398" s="59"/>
      <c r="F398" s="72">
        <f>F399</f>
        <v>600000</v>
      </c>
      <c r="G398" s="99"/>
      <c r="H398" s="72">
        <f>H399+H400</f>
        <v>600000</v>
      </c>
      <c r="I398" s="99"/>
      <c r="J398" s="72">
        <f>J399+J400</f>
        <v>600000</v>
      </c>
      <c r="K398" s="99"/>
      <c r="L398" s="72">
        <f>L399+L400</f>
        <v>600000</v>
      </c>
    </row>
    <row r="399" spans="1:12" s="1" customFormat="1" ht="31.5">
      <c r="A399" s="11" t="s">
        <v>247</v>
      </c>
      <c r="B399" s="59" t="s">
        <v>159</v>
      </c>
      <c r="C399" s="59" t="s">
        <v>129</v>
      </c>
      <c r="D399" s="59" t="s">
        <v>385</v>
      </c>
      <c r="E399" s="59" t="s">
        <v>225</v>
      </c>
      <c r="F399" s="72">
        <v>600000</v>
      </c>
      <c r="G399" s="99">
        <v>-271000</v>
      </c>
      <c r="H399" s="92">
        <f>F399+G399</f>
        <v>329000</v>
      </c>
      <c r="I399" s="99"/>
      <c r="J399" s="92">
        <f>H399+I399</f>
        <v>329000</v>
      </c>
      <c r="K399" s="99"/>
      <c r="L399" s="92">
        <f>J399+K399</f>
        <v>329000</v>
      </c>
    </row>
    <row r="400" spans="1:12" s="1" customFormat="1" ht="35.25" customHeight="1">
      <c r="A400" s="11" t="s">
        <v>387</v>
      </c>
      <c r="B400" s="59" t="s">
        <v>159</v>
      </c>
      <c r="C400" s="59" t="s">
        <v>129</v>
      </c>
      <c r="D400" s="59" t="s">
        <v>385</v>
      </c>
      <c r="E400" s="59" t="s">
        <v>386</v>
      </c>
      <c r="F400" s="72"/>
      <c r="G400" s="99">
        <v>271000</v>
      </c>
      <c r="H400" s="92">
        <f>F400+G400</f>
        <v>271000</v>
      </c>
      <c r="I400" s="99"/>
      <c r="J400" s="92">
        <f>H400+I400</f>
        <v>271000</v>
      </c>
      <c r="K400" s="99"/>
      <c r="L400" s="92">
        <f>J400+K400</f>
        <v>271000</v>
      </c>
    </row>
    <row r="401" spans="1:12" ht="65.25" customHeight="1">
      <c r="A401" s="11" t="s">
        <v>388</v>
      </c>
      <c r="B401" s="59" t="s">
        <v>159</v>
      </c>
      <c r="C401" s="59" t="s">
        <v>129</v>
      </c>
      <c r="D401" s="59" t="s">
        <v>389</v>
      </c>
      <c r="E401" s="59"/>
      <c r="F401" s="72">
        <f>F402+F403+F404+F405+F406+F407</f>
        <v>84211879</v>
      </c>
      <c r="G401" s="95"/>
      <c r="H401" s="72">
        <f>H402+H403+H404+H405+H406+H407</f>
        <v>98920127</v>
      </c>
      <c r="I401" s="95"/>
      <c r="J401" s="72">
        <f>J402+J403+J404+J405+J406+J407</f>
        <v>97809375.8</v>
      </c>
      <c r="K401" s="95"/>
      <c r="L401" s="72">
        <f>L402+L403+L404+L405+L406+L407</f>
        <v>97705425.56</v>
      </c>
    </row>
    <row r="402" spans="1:12" ht="24" customHeight="1">
      <c r="A402" s="11" t="s">
        <v>227</v>
      </c>
      <c r="B402" s="59" t="s">
        <v>159</v>
      </c>
      <c r="C402" s="59" t="s">
        <v>129</v>
      </c>
      <c r="D402" s="59" t="s">
        <v>389</v>
      </c>
      <c r="E402" s="59" t="s">
        <v>222</v>
      </c>
      <c r="F402" s="82">
        <v>64318743</v>
      </c>
      <c r="G402" s="95"/>
      <c r="H402" s="92">
        <f aca="true" t="shared" si="7" ref="H402:J407">F402+G402</f>
        <v>64318743</v>
      </c>
      <c r="I402" s="95">
        <v>-1171310</v>
      </c>
      <c r="J402" s="92">
        <f t="shared" si="7"/>
        <v>63147433</v>
      </c>
      <c r="K402" s="95">
        <v>-531328</v>
      </c>
      <c r="L402" s="92">
        <f aca="true" t="shared" si="8" ref="L402:L407">J402+K402</f>
        <v>62616105</v>
      </c>
    </row>
    <row r="403" spans="1:12" ht="36.75" customHeight="1">
      <c r="A403" s="11" t="s">
        <v>228</v>
      </c>
      <c r="B403" s="59" t="s">
        <v>159</v>
      </c>
      <c r="C403" s="59" t="s">
        <v>129</v>
      </c>
      <c r="D403" s="59" t="s">
        <v>389</v>
      </c>
      <c r="E403" s="59" t="s">
        <v>223</v>
      </c>
      <c r="F403" s="82">
        <v>12784</v>
      </c>
      <c r="G403" s="95"/>
      <c r="H403" s="92">
        <f t="shared" si="7"/>
        <v>12784</v>
      </c>
      <c r="I403" s="95"/>
      <c r="J403" s="92">
        <f t="shared" si="7"/>
        <v>12784</v>
      </c>
      <c r="K403" s="95"/>
      <c r="L403" s="92">
        <f t="shared" si="8"/>
        <v>12784</v>
      </c>
    </row>
    <row r="404" spans="1:12" ht="48.75" customHeight="1">
      <c r="A404" s="11" t="s">
        <v>229</v>
      </c>
      <c r="B404" s="59" t="s">
        <v>159</v>
      </c>
      <c r="C404" s="59" t="s">
        <v>129</v>
      </c>
      <c r="D404" s="59" t="s">
        <v>389</v>
      </c>
      <c r="E404" s="59" t="s">
        <v>224</v>
      </c>
      <c r="F404" s="82">
        <v>768594</v>
      </c>
      <c r="G404" s="95"/>
      <c r="H404" s="92">
        <f t="shared" si="7"/>
        <v>768594</v>
      </c>
      <c r="I404" s="95">
        <v>10000</v>
      </c>
      <c r="J404" s="92">
        <f t="shared" si="7"/>
        <v>778594</v>
      </c>
      <c r="K404" s="95">
        <v>-5264</v>
      </c>
      <c r="L404" s="92">
        <f t="shared" si="8"/>
        <v>773330</v>
      </c>
    </row>
    <row r="405" spans="1:12" ht="52.5" customHeight="1">
      <c r="A405" s="33" t="s">
        <v>390</v>
      </c>
      <c r="B405" s="59" t="s">
        <v>159</v>
      </c>
      <c r="C405" s="59" t="s">
        <v>129</v>
      </c>
      <c r="D405" s="59" t="s">
        <v>389</v>
      </c>
      <c r="E405" s="59" t="s">
        <v>231</v>
      </c>
      <c r="F405" s="82">
        <v>68000</v>
      </c>
      <c r="G405" s="95"/>
      <c r="H405" s="92">
        <f t="shared" si="7"/>
        <v>68000</v>
      </c>
      <c r="I405" s="95"/>
      <c r="J405" s="92">
        <f t="shared" si="7"/>
        <v>68000</v>
      </c>
      <c r="K405" s="95"/>
      <c r="L405" s="92">
        <f t="shared" si="8"/>
        <v>68000</v>
      </c>
    </row>
    <row r="406" spans="1:12" ht="36.75" customHeight="1">
      <c r="A406" s="11" t="s">
        <v>247</v>
      </c>
      <c r="B406" s="59" t="s">
        <v>159</v>
      </c>
      <c r="C406" s="59" t="s">
        <v>129</v>
      </c>
      <c r="D406" s="59" t="s">
        <v>389</v>
      </c>
      <c r="E406" s="59" t="s">
        <v>225</v>
      </c>
      <c r="F406" s="82">
        <v>18961558</v>
      </c>
      <c r="G406" s="95">
        <v>12266783</v>
      </c>
      <c r="H406" s="92">
        <f t="shared" si="7"/>
        <v>31228341</v>
      </c>
      <c r="I406" s="95">
        <v>50558.8</v>
      </c>
      <c r="J406" s="92">
        <f t="shared" si="7"/>
        <v>31278899.8</v>
      </c>
      <c r="K406" s="95">
        <v>432641.76</v>
      </c>
      <c r="L406" s="92">
        <f t="shared" si="8"/>
        <v>31711541.560000002</v>
      </c>
    </row>
    <row r="407" spans="1:12" ht="36.75" customHeight="1">
      <c r="A407" s="34" t="s">
        <v>30</v>
      </c>
      <c r="B407" s="59" t="s">
        <v>159</v>
      </c>
      <c r="C407" s="59" t="s">
        <v>129</v>
      </c>
      <c r="D407" s="59" t="s">
        <v>389</v>
      </c>
      <c r="E407" s="59" t="s">
        <v>226</v>
      </c>
      <c r="F407" s="82">
        <v>82200</v>
      </c>
      <c r="G407" s="95">
        <v>2441465</v>
      </c>
      <c r="H407" s="92">
        <f t="shared" si="7"/>
        <v>2523665</v>
      </c>
      <c r="I407" s="95"/>
      <c r="J407" s="92">
        <f t="shared" si="7"/>
        <v>2523665</v>
      </c>
      <c r="K407" s="95"/>
      <c r="L407" s="92">
        <f t="shared" si="8"/>
        <v>2523665</v>
      </c>
    </row>
    <row r="408" spans="1:12" ht="50.25" customHeight="1">
      <c r="A408" s="11" t="s">
        <v>391</v>
      </c>
      <c r="B408" s="59" t="s">
        <v>159</v>
      </c>
      <c r="C408" s="59" t="s">
        <v>129</v>
      </c>
      <c r="D408" s="59" t="s">
        <v>392</v>
      </c>
      <c r="E408" s="59"/>
      <c r="F408" s="72">
        <f>F409</f>
        <v>40563007</v>
      </c>
      <c r="G408" s="95"/>
      <c r="H408" s="72">
        <f>H409</f>
        <v>40563007</v>
      </c>
      <c r="I408" s="95"/>
      <c r="J408" s="72">
        <f>J409</f>
        <v>36221438</v>
      </c>
      <c r="K408" s="95"/>
      <c r="L408" s="72">
        <f>L409+L410</f>
        <v>36445706.31</v>
      </c>
    </row>
    <row r="409" spans="1:12" ht="66" customHeight="1">
      <c r="A409" s="52" t="s">
        <v>416</v>
      </c>
      <c r="B409" s="59" t="s">
        <v>159</v>
      </c>
      <c r="C409" s="59" t="s">
        <v>129</v>
      </c>
      <c r="D409" s="59" t="s">
        <v>392</v>
      </c>
      <c r="E409" s="59" t="s">
        <v>393</v>
      </c>
      <c r="F409" s="82">
        <v>40563007</v>
      </c>
      <c r="G409" s="95"/>
      <c r="H409" s="92">
        <f>F409+G409</f>
        <v>40563007</v>
      </c>
      <c r="I409" s="95">
        <v>-4341569</v>
      </c>
      <c r="J409" s="92">
        <f>H409+I409</f>
        <v>36221438</v>
      </c>
      <c r="K409" s="95"/>
      <c r="L409" s="92">
        <f>J409+K409</f>
        <v>36221438</v>
      </c>
    </row>
    <row r="410" spans="1:12" ht="39" customHeight="1">
      <c r="A410" s="52" t="s">
        <v>387</v>
      </c>
      <c r="B410" s="59" t="s">
        <v>159</v>
      </c>
      <c r="C410" s="59" t="s">
        <v>129</v>
      </c>
      <c r="D410" s="59" t="s">
        <v>392</v>
      </c>
      <c r="E410" s="59" t="s">
        <v>386</v>
      </c>
      <c r="F410" s="82"/>
      <c r="G410" s="95"/>
      <c r="H410" s="92"/>
      <c r="I410" s="95"/>
      <c r="J410" s="92"/>
      <c r="K410" s="95">
        <v>224268.31</v>
      </c>
      <c r="L410" s="92">
        <f>J410+K410</f>
        <v>224268.31</v>
      </c>
    </row>
    <row r="411" spans="1:12" ht="54" customHeight="1">
      <c r="A411" s="11" t="s">
        <v>394</v>
      </c>
      <c r="B411" s="59" t="s">
        <v>159</v>
      </c>
      <c r="C411" s="59" t="s">
        <v>129</v>
      </c>
      <c r="D411" s="59" t="s">
        <v>395</v>
      </c>
      <c r="E411" s="59"/>
      <c r="F411" s="72">
        <f>F412</f>
        <v>1824000</v>
      </c>
      <c r="G411" s="95"/>
      <c r="H411" s="72">
        <f>H412</f>
        <v>1824000</v>
      </c>
      <c r="I411" s="95"/>
      <c r="J411" s="72">
        <f>J412</f>
        <v>1824000</v>
      </c>
      <c r="K411" s="95"/>
      <c r="L411" s="72">
        <f>L412</f>
        <v>1824000</v>
      </c>
    </row>
    <row r="412" spans="1:12" ht="36" customHeight="1">
      <c r="A412" s="11" t="s">
        <v>247</v>
      </c>
      <c r="B412" s="59" t="s">
        <v>159</v>
      </c>
      <c r="C412" s="59" t="s">
        <v>129</v>
      </c>
      <c r="D412" s="59" t="s">
        <v>395</v>
      </c>
      <c r="E412" s="59" t="s">
        <v>225</v>
      </c>
      <c r="F412" s="82">
        <v>1824000</v>
      </c>
      <c r="G412" s="95"/>
      <c r="H412" s="92">
        <f>F412+G412</f>
        <v>1824000</v>
      </c>
      <c r="I412" s="95"/>
      <c r="J412" s="92">
        <f>H412+I412</f>
        <v>1824000</v>
      </c>
      <c r="K412" s="95"/>
      <c r="L412" s="92">
        <f>J412+K412</f>
        <v>1824000</v>
      </c>
    </row>
    <row r="413" spans="1:12" ht="33" customHeight="1">
      <c r="A413" s="11" t="s">
        <v>397</v>
      </c>
      <c r="B413" s="59" t="s">
        <v>159</v>
      </c>
      <c r="C413" s="59" t="s">
        <v>129</v>
      </c>
      <c r="D413" s="59" t="s">
        <v>396</v>
      </c>
      <c r="E413" s="59"/>
      <c r="F413" s="72">
        <f>F414</f>
        <v>75000</v>
      </c>
      <c r="G413" s="95"/>
      <c r="H413" s="72">
        <f>H414</f>
        <v>75000</v>
      </c>
      <c r="I413" s="95"/>
      <c r="J413" s="72">
        <f>J414</f>
        <v>75000</v>
      </c>
      <c r="K413" s="95"/>
      <c r="L413" s="72">
        <f>L414</f>
        <v>75000</v>
      </c>
    </row>
    <row r="414" spans="1:12" ht="33.75" customHeight="1">
      <c r="A414" s="11" t="s">
        <v>247</v>
      </c>
      <c r="B414" s="59" t="s">
        <v>159</v>
      </c>
      <c r="C414" s="59" t="s">
        <v>129</v>
      </c>
      <c r="D414" s="59" t="s">
        <v>396</v>
      </c>
      <c r="E414" s="59" t="s">
        <v>225</v>
      </c>
      <c r="F414" s="82">
        <v>75000</v>
      </c>
      <c r="G414" s="95"/>
      <c r="H414" s="92">
        <f>F414+G414</f>
        <v>75000</v>
      </c>
      <c r="I414" s="95"/>
      <c r="J414" s="92">
        <f>H414+I414</f>
        <v>75000</v>
      </c>
      <c r="K414" s="95"/>
      <c r="L414" s="92">
        <f>J414+K414</f>
        <v>75000</v>
      </c>
    </row>
    <row r="415" spans="1:12" ht="64.5" customHeight="1">
      <c r="A415" s="11" t="s">
        <v>398</v>
      </c>
      <c r="B415" s="59" t="s">
        <v>159</v>
      </c>
      <c r="C415" s="59" t="s">
        <v>129</v>
      </c>
      <c r="D415" s="59" t="s">
        <v>399</v>
      </c>
      <c r="E415" s="59"/>
      <c r="F415" s="72">
        <f>F416</f>
        <v>18542294</v>
      </c>
      <c r="G415" s="95"/>
      <c r="H415" s="72">
        <f>H416</f>
        <v>20099366</v>
      </c>
      <c r="I415" s="95"/>
      <c r="J415" s="72">
        <f>J416</f>
        <v>18542294</v>
      </c>
      <c r="K415" s="95"/>
      <c r="L415" s="72">
        <f>L416</f>
        <v>18542294</v>
      </c>
    </row>
    <row r="416" spans="1:12" ht="67.5" customHeight="1">
      <c r="A416" s="11" t="s">
        <v>400</v>
      </c>
      <c r="B416" s="59" t="s">
        <v>159</v>
      </c>
      <c r="C416" s="59" t="s">
        <v>129</v>
      </c>
      <c r="D416" s="59" t="s">
        <v>401</v>
      </c>
      <c r="E416" s="59"/>
      <c r="F416" s="72">
        <f>F417+F418+F419+F420+F422</f>
        <v>18542294</v>
      </c>
      <c r="G416" s="95"/>
      <c r="H416" s="72">
        <f>H417+H418+H419+H420+H422+H421</f>
        <v>20099366</v>
      </c>
      <c r="I416" s="95"/>
      <c r="J416" s="72">
        <f>J417+J418+J419+J420+J422+J421</f>
        <v>18542294</v>
      </c>
      <c r="K416" s="95"/>
      <c r="L416" s="72">
        <f>L417+L418+L419+L420+L422+L421</f>
        <v>18542294</v>
      </c>
    </row>
    <row r="417" spans="1:12" ht="15.75">
      <c r="A417" s="11" t="s">
        <v>227</v>
      </c>
      <c r="B417" s="59" t="s">
        <v>159</v>
      </c>
      <c r="C417" s="59" t="s">
        <v>129</v>
      </c>
      <c r="D417" s="59" t="s">
        <v>401</v>
      </c>
      <c r="E417" s="59" t="s">
        <v>222</v>
      </c>
      <c r="F417" s="82">
        <v>16807184</v>
      </c>
      <c r="G417" s="95"/>
      <c r="H417" s="92">
        <f aca="true" t="shared" si="9" ref="H417:J422">F417+G417</f>
        <v>16807184</v>
      </c>
      <c r="I417" s="95"/>
      <c r="J417" s="92">
        <f t="shared" si="9"/>
        <v>16807184</v>
      </c>
      <c r="K417" s="95"/>
      <c r="L417" s="92">
        <f aca="true" t="shared" si="10" ref="L417:L422">J417+K417</f>
        <v>16807184</v>
      </c>
    </row>
    <row r="418" spans="1:12" ht="36" customHeight="1">
      <c r="A418" s="11" t="s">
        <v>228</v>
      </c>
      <c r="B418" s="59" t="s">
        <v>159</v>
      </c>
      <c r="C418" s="59" t="s">
        <v>129</v>
      </c>
      <c r="D418" s="59" t="s">
        <v>401</v>
      </c>
      <c r="E418" s="59" t="s">
        <v>223</v>
      </c>
      <c r="F418" s="82">
        <v>2000</v>
      </c>
      <c r="G418" s="95"/>
      <c r="H418" s="92">
        <f t="shared" si="9"/>
        <v>2000</v>
      </c>
      <c r="I418" s="95"/>
      <c r="J418" s="92">
        <f t="shared" si="9"/>
        <v>2000</v>
      </c>
      <c r="K418" s="95"/>
      <c r="L418" s="92">
        <f t="shared" si="10"/>
        <v>2000</v>
      </c>
    </row>
    <row r="419" spans="1:12" ht="47.25">
      <c r="A419" s="11" t="s">
        <v>229</v>
      </c>
      <c r="B419" s="59" t="s">
        <v>159</v>
      </c>
      <c r="C419" s="59" t="s">
        <v>129</v>
      </c>
      <c r="D419" s="59" t="s">
        <v>401</v>
      </c>
      <c r="E419" s="59" t="s">
        <v>224</v>
      </c>
      <c r="F419" s="82">
        <v>128555</v>
      </c>
      <c r="G419" s="95"/>
      <c r="H419" s="92">
        <f t="shared" si="9"/>
        <v>128555</v>
      </c>
      <c r="I419" s="95">
        <v>10000</v>
      </c>
      <c r="J419" s="92">
        <f t="shared" si="9"/>
        <v>138555</v>
      </c>
      <c r="K419" s="95"/>
      <c r="L419" s="92">
        <f t="shared" si="10"/>
        <v>138555</v>
      </c>
    </row>
    <row r="420" spans="1:12" ht="31.5">
      <c r="A420" s="11" t="s">
        <v>247</v>
      </c>
      <c r="B420" s="59" t="s">
        <v>159</v>
      </c>
      <c r="C420" s="59" t="s">
        <v>129</v>
      </c>
      <c r="D420" s="59" t="s">
        <v>401</v>
      </c>
      <c r="E420" s="59" t="s">
        <v>225</v>
      </c>
      <c r="F420" s="82">
        <v>1471055</v>
      </c>
      <c r="G420" s="95">
        <v>-2878</v>
      </c>
      <c r="H420" s="92">
        <f t="shared" si="9"/>
        <v>1468177</v>
      </c>
      <c r="I420" s="95">
        <v>-10000</v>
      </c>
      <c r="J420" s="92">
        <f t="shared" si="9"/>
        <v>1458177</v>
      </c>
      <c r="K420" s="95"/>
      <c r="L420" s="92">
        <f t="shared" si="10"/>
        <v>1458177</v>
      </c>
    </row>
    <row r="421" spans="1:12" ht="31.5" customHeight="1">
      <c r="A421" s="83" t="s">
        <v>30</v>
      </c>
      <c r="B421" s="59" t="s">
        <v>159</v>
      </c>
      <c r="C421" s="59" t="s">
        <v>129</v>
      </c>
      <c r="D421" s="59" t="s">
        <v>401</v>
      </c>
      <c r="E421" s="59" t="s">
        <v>226</v>
      </c>
      <c r="F421" s="82"/>
      <c r="G421" s="95">
        <v>1559950</v>
      </c>
      <c r="H421" s="92">
        <f t="shared" si="9"/>
        <v>1559950</v>
      </c>
      <c r="I421" s="95">
        <v>-1557072</v>
      </c>
      <c r="J421" s="92">
        <f t="shared" si="9"/>
        <v>2878</v>
      </c>
      <c r="K421" s="95"/>
      <c r="L421" s="92">
        <f t="shared" si="10"/>
        <v>2878</v>
      </c>
    </row>
    <row r="422" spans="1:12" ht="15.75">
      <c r="A422" s="11" t="s">
        <v>233</v>
      </c>
      <c r="B422" s="59" t="s">
        <v>159</v>
      </c>
      <c r="C422" s="59" t="s">
        <v>129</v>
      </c>
      <c r="D422" s="59" t="s">
        <v>401</v>
      </c>
      <c r="E422" s="59" t="s">
        <v>232</v>
      </c>
      <c r="F422" s="82">
        <v>133500</v>
      </c>
      <c r="G422" s="95"/>
      <c r="H422" s="92">
        <f t="shared" si="9"/>
        <v>133500</v>
      </c>
      <c r="I422" s="95"/>
      <c r="J422" s="92">
        <f t="shared" si="9"/>
        <v>133500</v>
      </c>
      <c r="K422" s="95"/>
      <c r="L422" s="92">
        <f t="shared" si="10"/>
        <v>133500</v>
      </c>
    </row>
    <row r="423" spans="1:12" ht="85.5" customHeight="1">
      <c r="A423" s="11" t="s">
        <v>418</v>
      </c>
      <c r="B423" s="59" t="s">
        <v>159</v>
      </c>
      <c r="C423" s="59" t="s">
        <v>129</v>
      </c>
      <c r="D423" s="59" t="s">
        <v>420</v>
      </c>
      <c r="E423" s="59"/>
      <c r="F423" s="72">
        <f>F424+F426+F430+F432+F434</f>
        <v>4160000</v>
      </c>
      <c r="G423" s="95"/>
      <c r="H423" s="72">
        <f>H424+H426+H430+H432+H434</f>
        <v>4160000</v>
      </c>
      <c r="I423" s="95"/>
      <c r="J423" s="72">
        <f>J424+J426+J430+J432+J434+J428+J436+J438+J440</f>
        <v>6616099</v>
      </c>
      <c r="K423" s="95"/>
      <c r="L423" s="72">
        <f>L424+L426+L430+L432+L434+L428+L436+L438+L440</f>
        <v>6616099</v>
      </c>
    </row>
    <row r="424" spans="1:12" ht="68.25" customHeight="1">
      <c r="A424" s="20" t="s">
        <v>419</v>
      </c>
      <c r="B424" s="59" t="s">
        <v>159</v>
      </c>
      <c r="C424" s="59" t="s">
        <v>129</v>
      </c>
      <c r="D424" s="59" t="s">
        <v>421</v>
      </c>
      <c r="E424" s="59"/>
      <c r="F424" s="72">
        <f>F425</f>
        <v>2000000</v>
      </c>
      <c r="G424" s="95"/>
      <c r="H424" s="72">
        <f>H425</f>
        <v>2000000</v>
      </c>
      <c r="I424" s="95"/>
      <c r="J424" s="72">
        <f>J425</f>
        <v>607686</v>
      </c>
      <c r="K424" s="95"/>
      <c r="L424" s="72">
        <f>L425</f>
        <v>607686</v>
      </c>
    </row>
    <row r="425" spans="1:12" ht="52.5" customHeight="1">
      <c r="A425" s="33" t="s">
        <v>390</v>
      </c>
      <c r="B425" s="59" t="s">
        <v>159</v>
      </c>
      <c r="C425" s="59" t="s">
        <v>129</v>
      </c>
      <c r="D425" s="59" t="s">
        <v>421</v>
      </c>
      <c r="E425" s="59" t="s">
        <v>231</v>
      </c>
      <c r="F425" s="82">
        <v>2000000</v>
      </c>
      <c r="G425" s="95"/>
      <c r="H425" s="92">
        <f>F425+G425</f>
        <v>2000000</v>
      </c>
      <c r="I425" s="95">
        <v>-1392314</v>
      </c>
      <c r="J425" s="92">
        <f>H425+I425</f>
        <v>607686</v>
      </c>
      <c r="K425" s="95"/>
      <c r="L425" s="92">
        <f>J425+K425</f>
        <v>607686</v>
      </c>
    </row>
    <row r="426" spans="1:12" ht="101.25" customHeight="1">
      <c r="A426" s="32" t="s">
        <v>424</v>
      </c>
      <c r="B426" s="59" t="s">
        <v>159</v>
      </c>
      <c r="C426" s="59" t="s">
        <v>129</v>
      </c>
      <c r="D426" s="59" t="s">
        <v>425</v>
      </c>
      <c r="E426" s="59"/>
      <c r="F426" s="72">
        <f>F427</f>
        <v>1100000</v>
      </c>
      <c r="G426" s="95"/>
      <c r="H426" s="72">
        <f>H427</f>
        <v>1100000</v>
      </c>
      <c r="I426" s="95"/>
      <c r="J426" s="72">
        <f>J427</f>
        <v>1100000</v>
      </c>
      <c r="K426" s="95"/>
      <c r="L426" s="72">
        <f>L427</f>
        <v>1100000</v>
      </c>
    </row>
    <row r="427" spans="1:12" ht="32.25" customHeight="1">
      <c r="A427" s="11" t="s">
        <v>247</v>
      </c>
      <c r="B427" s="59" t="s">
        <v>159</v>
      </c>
      <c r="C427" s="59" t="s">
        <v>129</v>
      </c>
      <c r="D427" s="59" t="s">
        <v>425</v>
      </c>
      <c r="E427" s="59" t="s">
        <v>225</v>
      </c>
      <c r="F427" s="82">
        <v>1100000</v>
      </c>
      <c r="G427" s="95"/>
      <c r="H427" s="92">
        <f>F427+G427</f>
        <v>1100000</v>
      </c>
      <c r="I427" s="95"/>
      <c r="J427" s="92">
        <f>H427+I427</f>
        <v>1100000</v>
      </c>
      <c r="K427" s="95"/>
      <c r="L427" s="92">
        <f>J427+K427</f>
        <v>1100000</v>
      </c>
    </row>
    <row r="428" spans="1:12" ht="32.25" customHeight="1">
      <c r="A428" s="11" t="s">
        <v>59</v>
      </c>
      <c r="B428" s="59" t="s">
        <v>159</v>
      </c>
      <c r="C428" s="59" t="s">
        <v>129</v>
      </c>
      <c r="D428" s="59" t="s">
        <v>57</v>
      </c>
      <c r="E428" s="59"/>
      <c r="F428" s="82"/>
      <c r="G428" s="95"/>
      <c r="H428" s="92"/>
      <c r="I428" s="95"/>
      <c r="J428" s="92">
        <f>J429</f>
        <v>921613</v>
      </c>
      <c r="K428" s="95"/>
      <c r="L428" s="92">
        <f>L429</f>
        <v>921613</v>
      </c>
    </row>
    <row r="429" spans="1:12" ht="66.75" customHeight="1">
      <c r="A429" s="11" t="s">
        <v>60</v>
      </c>
      <c r="B429" s="59" t="s">
        <v>159</v>
      </c>
      <c r="C429" s="59" t="s">
        <v>129</v>
      </c>
      <c r="D429" s="59" t="s">
        <v>57</v>
      </c>
      <c r="E429" s="59" t="s">
        <v>58</v>
      </c>
      <c r="F429" s="82"/>
      <c r="G429" s="95"/>
      <c r="H429" s="92"/>
      <c r="I429" s="95">
        <v>921613</v>
      </c>
      <c r="J429" s="92">
        <f>H429+I429</f>
        <v>921613</v>
      </c>
      <c r="K429" s="95"/>
      <c r="L429" s="92">
        <f>J429+K429</f>
        <v>921613</v>
      </c>
    </row>
    <row r="430" spans="1:12" ht="50.25" customHeight="1">
      <c r="A430" s="11" t="s">
        <v>85</v>
      </c>
      <c r="B430" s="59" t="s">
        <v>159</v>
      </c>
      <c r="C430" s="59" t="s">
        <v>129</v>
      </c>
      <c r="D430" s="59" t="s">
        <v>32</v>
      </c>
      <c r="E430" s="59"/>
      <c r="F430" s="82">
        <f>F431</f>
        <v>300000</v>
      </c>
      <c r="G430" s="95"/>
      <c r="H430" s="82">
        <f>H431</f>
        <v>300000</v>
      </c>
      <c r="I430" s="95"/>
      <c r="J430" s="82">
        <f>J431</f>
        <v>300000</v>
      </c>
      <c r="K430" s="95"/>
      <c r="L430" s="82">
        <f>L431</f>
        <v>300000</v>
      </c>
    </row>
    <row r="431" spans="1:12" ht="39" customHeight="1">
      <c r="A431" s="11" t="s">
        <v>247</v>
      </c>
      <c r="B431" s="59" t="s">
        <v>159</v>
      </c>
      <c r="C431" s="59" t="s">
        <v>129</v>
      </c>
      <c r="D431" s="59" t="s">
        <v>32</v>
      </c>
      <c r="E431" s="59" t="s">
        <v>225</v>
      </c>
      <c r="F431" s="82">
        <v>300000</v>
      </c>
      <c r="G431" s="95"/>
      <c r="H431" s="92">
        <f>F431+G431</f>
        <v>300000</v>
      </c>
      <c r="I431" s="95"/>
      <c r="J431" s="92">
        <f>H431+I431</f>
        <v>300000</v>
      </c>
      <c r="K431" s="95"/>
      <c r="L431" s="92">
        <f>J431+K431</f>
        <v>300000</v>
      </c>
    </row>
    <row r="432" spans="1:12" ht="132.75" customHeight="1">
      <c r="A432" s="11" t="s">
        <v>86</v>
      </c>
      <c r="B432" s="59" t="s">
        <v>159</v>
      </c>
      <c r="C432" s="59" t="s">
        <v>129</v>
      </c>
      <c r="D432" s="59" t="s">
        <v>33</v>
      </c>
      <c r="E432" s="59"/>
      <c r="F432" s="82">
        <f>F433</f>
        <v>700000</v>
      </c>
      <c r="G432" s="95"/>
      <c r="H432" s="82">
        <f>H433</f>
        <v>700000</v>
      </c>
      <c r="I432" s="95"/>
      <c r="J432" s="82">
        <f>J433</f>
        <v>700000</v>
      </c>
      <c r="K432" s="95"/>
      <c r="L432" s="82">
        <f>L433</f>
        <v>700000</v>
      </c>
    </row>
    <row r="433" spans="1:12" ht="47.25" customHeight="1">
      <c r="A433" s="33" t="s">
        <v>390</v>
      </c>
      <c r="B433" s="59" t="s">
        <v>159</v>
      </c>
      <c r="C433" s="59" t="s">
        <v>129</v>
      </c>
      <c r="D433" s="59" t="s">
        <v>33</v>
      </c>
      <c r="E433" s="59" t="s">
        <v>231</v>
      </c>
      <c r="F433" s="82">
        <v>700000</v>
      </c>
      <c r="G433" s="95"/>
      <c r="H433" s="92">
        <f>F433+G433</f>
        <v>700000</v>
      </c>
      <c r="I433" s="95"/>
      <c r="J433" s="92">
        <f>H433+I433</f>
        <v>700000</v>
      </c>
      <c r="K433" s="95"/>
      <c r="L433" s="92">
        <f>J433+K433</f>
        <v>700000</v>
      </c>
    </row>
    <row r="434" spans="1:12" ht="45.75" customHeight="1">
      <c r="A434" s="83" t="s">
        <v>84</v>
      </c>
      <c r="B434" s="59" t="s">
        <v>159</v>
      </c>
      <c r="C434" s="59" t="s">
        <v>129</v>
      </c>
      <c r="D434" s="59" t="s">
        <v>34</v>
      </c>
      <c r="E434" s="59"/>
      <c r="F434" s="82">
        <f>F435</f>
        <v>60000</v>
      </c>
      <c r="G434" s="95"/>
      <c r="H434" s="82">
        <f>H435</f>
        <v>60000</v>
      </c>
      <c r="I434" s="95"/>
      <c r="J434" s="82">
        <f>J435</f>
        <v>60000</v>
      </c>
      <c r="K434" s="95"/>
      <c r="L434" s="82">
        <f>L435</f>
        <v>60000</v>
      </c>
    </row>
    <row r="435" spans="1:12" ht="30.75" customHeight="1">
      <c r="A435" s="11" t="s">
        <v>387</v>
      </c>
      <c r="B435" s="59" t="s">
        <v>159</v>
      </c>
      <c r="C435" s="59" t="s">
        <v>129</v>
      </c>
      <c r="D435" s="59" t="s">
        <v>34</v>
      </c>
      <c r="E435" s="59" t="s">
        <v>386</v>
      </c>
      <c r="F435" s="82">
        <v>60000</v>
      </c>
      <c r="G435" s="95"/>
      <c r="H435" s="92">
        <f>F435+G435</f>
        <v>60000</v>
      </c>
      <c r="I435" s="95"/>
      <c r="J435" s="92">
        <f>H435+I435</f>
        <v>60000</v>
      </c>
      <c r="K435" s="95"/>
      <c r="L435" s="92">
        <f>J435+K435</f>
        <v>60000</v>
      </c>
    </row>
    <row r="436" spans="1:12" ht="99" customHeight="1">
      <c r="A436" s="11" t="s">
        <v>62</v>
      </c>
      <c r="B436" s="59" t="s">
        <v>159</v>
      </c>
      <c r="C436" s="59" t="s">
        <v>129</v>
      </c>
      <c r="D436" s="59" t="s">
        <v>61</v>
      </c>
      <c r="E436" s="59"/>
      <c r="F436" s="82"/>
      <c r="G436" s="95"/>
      <c r="H436" s="92"/>
      <c r="I436" s="95"/>
      <c r="J436" s="92">
        <f>J437</f>
        <v>562800</v>
      </c>
      <c r="K436" s="95"/>
      <c r="L436" s="92">
        <f>L437</f>
        <v>562800</v>
      </c>
    </row>
    <row r="437" spans="1:12" ht="53.25" customHeight="1">
      <c r="A437" s="11" t="s">
        <v>63</v>
      </c>
      <c r="B437" s="59" t="s">
        <v>159</v>
      </c>
      <c r="C437" s="59" t="s">
        <v>129</v>
      </c>
      <c r="D437" s="59" t="s">
        <v>61</v>
      </c>
      <c r="E437" s="59" t="s">
        <v>231</v>
      </c>
      <c r="F437" s="82"/>
      <c r="G437" s="95"/>
      <c r="H437" s="92"/>
      <c r="I437" s="95">
        <v>562800</v>
      </c>
      <c r="J437" s="92">
        <f>H437+I437</f>
        <v>562800</v>
      </c>
      <c r="K437" s="95"/>
      <c r="L437" s="92">
        <f>J437+K437</f>
        <v>562800</v>
      </c>
    </row>
    <row r="438" spans="1:12" ht="99" customHeight="1">
      <c r="A438" s="11" t="s">
        <v>65</v>
      </c>
      <c r="B438" s="59" t="s">
        <v>159</v>
      </c>
      <c r="C438" s="59" t="s">
        <v>129</v>
      </c>
      <c r="D438" s="59" t="s">
        <v>64</v>
      </c>
      <c r="E438" s="59"/>
      <c r="F438" s="82"/>
      <c r="G438" s="95"/>
      <c r="H438" s="92"/>
      <c r="I438" s="95"/>
      <c r="J438" s="92">
        <f>J439</f>
        <v>634500</v>
      </c>
      <c r="K438" s="95"/>
      <c r="L438" s="92">
        <f>L439</f>
        <v>634500</v>
      </c>
    </row>
    <row r="439" spans="1:12" ht="43.5" customHeight="1">
      <c r="A439" s="11" t="s">
        <v>247</v>
      </c>
      <c r="B439" s="59" t="s">
        <v>159</v>
      </c>
      <c r="C439" s="59" t="s">
        <v>129</v>
      </c>
      <c r="D439" s="59" t="s">
        <v>64</v>
      </c>
      <c r="E439" s="59" t="s">
        <v>225</v>
      </c>
      <c r="F439" s="82"/>
      <c r="G439" s="95"/>
      <c r="H439" s="92"/>
      <c r="I439" s="95">
        <v>634500</v>
      </c>
      <c r="J439" s="92">
        <f>H439+I439</f>
        <v>634500</v>
      </c>
      <c r="K439" s="95"/>
      <c r="L439" s="92">
        <f>J439+K439</f>
        <v>634500</v>
      </c>
    </row>
    <row r="440" spans="1:12" ht="69.75" customHeight="1">
      <c r="A440" s="11" t="s">
        <v>67</v>
      </c>
      <c r="B440" s="59" t="s">
        <v>159</v>
      </c>
      <c r="C440" s="59" t="s">
        <v>129</v>
      </c>
      <c r="D440" s="59" t="s">
        <v>66</v>
      </c>
      <c r="E440" s="59"/>
      <c r="F440" s="82"/>
      <c r="G440" s="95"/>
      <c r="H440" s="92"/>
      <c r="I440" s="95"/>
      <c r="J440" s="92">
        <f>J441</f>
        <v>1729500</v>
      </c>
      <c r="K440" s="95"/>
      <c r="L440" s="92">
        <f>L441</f>
        <v>1729500</v>
      </c>
    </row>
    <row r="441" spans="1:12" ht="67.5" customHeight="1">
      <c r="A441" s="11" t="s">
        <v>68</v>
      </c>
      <c r="B441" s="59" t="s">
        <v>159</v>
      </c>
      <c r="C441" s="59" t="s">
        <v>129</v>
      </c>
      <c r="D441" s="59" t="s">
        <v>66</v>
      </c>
      <c r="E441" s="59" t="s">
        <v>58</v>
      </c>
      <c r="F441" s="82"/>
      <c r="G441" s="95"/>
      <c r="H441" s="92"/>
      <c r="I441" s="95">
        <v>1729500</v>
      </c>
      <c r="J441" s="92">
        <f>H441+I441</f>
        <v>1729500</v>
      </c>
      <c r="K441" s="95"/>
      <c r="L441" s="92">
        <f>J441+K441</f>
        <v>1729500</v>
      </c>
    </row>
    <row r="442" spans="1:12" ht="31.5">
      <c r="A442" s="11" t="s">
        <v>177</v>
      </c>
      <c r="B442" s="59" t="s">
        <v>159</v>
      </c>
      <c r="C442" s="59" t="s">
        <v>130</v>
      </c>
      <c r="D442" s="59"/>
      <c r="E442" s="59"/>
      <c r="F442" s="72">
        <f>F443</f>
        <v>13824410</v>
      </c>
      <c r="G442" s="95"/>
      <c r="H442" s="72">
        <f>H443</f>
        <v>13824410</v>
      </c>
      <c r="I442" s="95"/>
      <c r="J442" s="72">
        <f>J443</f>
        <v>14407410</v>
      </c>
      <c r="K442" s="95"/>
      <c r="L442" s="72">
        <f>L443</f>
        <v>14407410</v>
      </c>
    </row>
    <row r="443" spans="1:12" ht="53.25" customHeight="1">
      <c r="A443" s="11" t="s">
        <v>540</v>
      </c>
      <c r="B443" s="59" t="s">
        <v>159</v>
      </c>
      <c r="C443" s="59" t="s">
        <v>130</v>
      </c>
      <c r="D443" s="59" t="s">
        <v>213</v>
      </c>
      <c r="E443" s="59"/>
      <c r="F443" s="72">
        <f>F444+F453</f>
        <v>13824410</v>
      </c>
      <c r="G443" s="95"/>
      <c r="H443" s="72">
        <f>H444+H453</f>
        <v>13824410</v>
      </c>
      <c r="I443" s="95"/>
      <c r="J443" s="72">
        <f>J444+J453</f>
        <v>14407410</v>
      </c>
      <c r="K443" s="95"/>
      <c r="L443" s="72">
        <f>L444+L453</f>
        <v>14407410</v>
      </c>
    </row>
    <row r="444" spans="1:12" ht="69" customHeight="1">
      <c r="A444" s="11" t="s">
        <v>402</v>
      </c>
      <c r="B444" s="59" t="s">
        <v>159</v>
      </c>
      <c r="C444" s="59" t="s">
        <v>130</v>
      </c>
      <c r="D444" s="59" t="s">
        <v>403</v>
      </c>
      <c r="E444" s="59"/>
      <c r="F444" s="72">
        <f>F445+F447+F450</f>
        <v>12557410</v>
      </c>
      <c r="G444" s="95"/>
      <c r="H444" s="72">
        <f>H445+H447+H450</f>
        <v>12557410</v>
      </c>
      <c r="I444" s="95"/>
      <c r="J444" s="72">
        <f>J445+J447+J450</f>
        <v>12557410</v>
      </c>
      <c r="K444" s="95"/>
      <c r="L444" s="72">
        <f>L445+L447+L450</f>
        <v>12557410</v>
      </c>
    </row>
    <row r="445" spans="1:12" ht="48" customHeight="1">
      <c r="A445" s="10" t="s">
        <v>404</v>
      </c>
      <c r="B445" s="61" t="s">
        <v>159</v>
      </c>
      <c r="C445" s="61" t="s">
        <v>130</v>
      </c>
      <c r="D445" s="61" t="s">
        <v>405</v>
      </c>
      <c r="E445" s="61"/>
      <c r="F445" s="72">
        <f>F446</f>
        <v>1811510</v>
      </c>
      <c r="G445" s="95"/>
      <c r="H445" s="72">
        <f>H446</f>
        <v>1811510</v>
      </c>
      <c r="I445" s="95"/>
      <c r="J445" s="72">
        <f>J446</f>
        <v>1811510</v>
      </c>
      <c r="K445" s="95"/>
      <c r="L445" s="72">
        <f>L446</f>
        <v>1811510</v>
      </c>
    </row>
    <row r="446" spans="1:12" ht="69" customHeight="1">
      <c r="A446" s="52" t="s">
        <v>416</v>
      </c>
      <c r="B446" s="61" t="s">
        <v>159</v>
      </c>
      <c r="C446" s="59" t="s">
        <v>130</v>
      </c>
      <c r="D446" s="61" t="s">
        <v>405</v>
      </c>
      <c r="E446" s="61" t="s">
        <v>393</v>
      </c>
      <c r="F446" s="82">
        <v>1811510</v>
      </c>
      <c r="G446" s="95"/>
      <c r="H446" s="92">
        <f>F446+G446</f>
        <v>1811510</v>
      </c>
      <c r="I446" s="95"/>
      <c r="J446" s="92">
        <f>H446+I446</f>
        <v>1811510</v>
      </c>
      <c r="K446" s="95"/>
      <c r="L446" s="92">
        <f>J446+K446</f>
        <v>1811510</v>
      </c>
    </row>
    <row r="447" spans="1:12" ht="31.5" customHeight="1">
      <c r="A447" s="35" t="s">
        <v>406</v>
      </c>
      <c r="B447" s="61" t="s">
        <v>159</v>
      </c>
      <c r="C447" s="61" t="s">
        <v>130</v>
      </c>
      <c r="D447" s="61" t="s">
        <v>407</v>
      </c>
      <c r="E447" s="61"/>
      <c r="F447" s="72">
        <f>F448+F449</f>
        <v>8255900</v>
      </c>
      <c r="G447" s="95"/>
      <c r="H447" s="72">
        <f>H448+H449</f>
        <v>8255900</v>
      </c>
      <c r="I447" s="95"/>
      <c r="J447" s="72">
        <f>J448+J449</f>
        <v>8255900</v>
      </c>
      <c r="K447" s="95"/>
      <c r="L447" s="72">
        <f>L448+L449</f>
        <v>8255900</v>
      </c>
    </row>
    <row r="448" spans="1:12" s="1" customFormat="1" ht="34.5" customHeight="1">
      <c r="A448" s="11" t="s">
        <v>247</v>
      </c>
      <c r="B448" s="61" t="s">
        <v>159</v>
      </c>
      <c r="C448" s="59" t="s">
        <v>130</v>
      </c>
      <c r="D448" s="59" t="s">
        <v>407</v>
      </c>
      <c r="E448" s="59" t="s">
        <v>225</v>
      </c>
      <c r="F448" s="72">
        <v>2372150</v>
      </c>
      <c r="G448" s="99"/>
      <c r="H448" s="92">
        <f>F448+G448</f>
        <v>2372150</v>
      </c>
      <c r="I448" s="99"/>
      <c r="J448" s="92">
        <f>H448+I448</f>
        <v>2372150</v>
      </c>
      <c r="K448" s="99"/>
      <c r="L448" s="92">
        <f>J448+K448</f>
        <v>2372150</v>
      </c>
    </row>
    <row r="449" spans="1:12" s="1" customFormat="1" ht="67.5" customHeight="1">
      <c r="A449" s="11" t="s">
        <v>416</v>
      </c>
      <c r="B449" s="61" t="s">
        <v>159</v>
      </c>
      <c r="C449" s="59" t="s">
        <v>130</v>
      </c>
      <c r="D449" s="59" t="s">
        <v>407</v>
      </c>
      <c r="E449" s="59" t="s">
        <v>393</v>
      </c>
      <c r="F449" s="72">
        <v>5883750</v>
      </c>
      <c r="G449" s="99"/>
      <c r="H449" s="92">
        <f>F449+G449</f>
        <v>5883750</v>
      </c>
      <c r="I449" s="99"/>
      <c r="J449" s="92">
        <f>H449+I449</f>
        <v>5883750</v>
      </c>
      <c r="K449" s="99"/>
      <c r="L449" s="92">
        <f>J449+K449</f>
        <v>5883750</v>
      </c>
    </row>
    <row r="450" spans="1:12" s="1" customFormat="1" ht="48.75" customHeight="1">
      <c r="A450" s="32" t="s">
        <v>408</v>
      </c>
      <c r="B450" s="61" t="s">
        <v>159</v>
      </c>
      <c r="C450" s="61" t="s">
        <v>130</v>
      </c>
      <c r="D450" s="59" t="s">
        <v>417</v>
      </c>
      <c r="E450" s="59"/>
      <c r="F450" s="72">
        <f>F451+F452</f>
        <v>2490000</v>
      </c>
      <c r="G450" s="99"/>
      <c r="H450" s="72">
        <f>H451+H452</f>
        <v>2490000</v>
      </c>
      <c r="I450" s="99"/>
      <c r="J450" s="72">
        <f>J451+J452</f>
        <v>2490000</v>
      </c>
      <c r="K450" s="99"/>
      <c r="L450" s="72">
        <f>L451+L452</f>
        <v>2490000</v>
      </c>
    </row>
    <row r="451" spans="1:12" s="1" customFormat="1" ht="33.75" customHeight="1">
      <c r="A451" s="11" t="s">
        <v>247</v>
      </c>
      <c r="B451" s="61" t="s">
        <v>159</v>
      </c>
      <c r="C451" s="59" t="s">
        <v>130</v>
      </c>
      <c r="D451" s="59" t="s">
        <v>417</v>
      </c>
      <c r="E451" s="59" t="s">
        <v>225</v>
      </c>
      <c r="F451" s="72">
        <v>1348549</v>
      </c>
      <c r="G451" s="99"/>
      <c r="H451" s="92">
        <f>F451+G451</f>
        <v>1348549</v>
      </c>
      <c r="I451" s="99"/>
      <c r="J451" s="92">
        <f>H451+I451</f>
        <v>1348549</v>
      </c>
      <c r="K451" s="99"/>
      <c r="L451" s="92">
        <f>J451+K451</f>
        <v>1348549</v>
      </c>
    </row>
    <row r="452" spans="1:12" s="1" customFormat="1" ht="33.75" customHeight="1">
      <c r="A452" s="11" t="s">
        <v>387</v>
      </c>
      <c r="B452" s="61" t="s">
        <v>159</v>
      </c>
      <c r="C452" s="61" t="s">
        <v>130</v>
      </c>
      <c r="D452" s="59" t="s">
        <v>417</v>
      </c>
      <c r="E452" s="59" t="s">
        <v>386</v>
      </c>
      <c r="F452" s="72">
        <v>1141451</v>
      </c>
      <c r="G452" s="99"/>
      <c r="H452" s="92">
        <f>F452+G452</f>
        <v>1141451</v>
      </c>
      <c r="I452" s="99"/>
      <c r="J452" s="92">
        <f>H452+I452</f>
        <v>1141451</v>
      </c>
      <c r="K452" s="99"/>
      <c r="L452" s="92">
        <f>J452+K452</f>
        <v>1141451</v>
      </c>
    </row>
    <row r="453" spans="1:12" ht="84.75" customHeight="1">
      <c r="A453" s="11" t="s">
        <v>418</v>
      </c>
      <c r="B453" s="61" t="s">
        <v>159</v>
      </c>
      <c r="C453" s="61" t="s">
        <v>130</v>
      </c>
      <c r="D453" s="59" t="s">
        <v>420</v>
      </c>
      <c r="E453" s="59"/>
      <c r="F453" s="72">
        <f>F454</f>
        <v>1267000</v>
      </c>
      <c r="G453" s="95"/>
      <c r="H453" s="72">
        <f>H454</f>
        <v>1267000</v>
      </c>
      <c r="I453" s="95"/>
      <c r="J453" s="72">
        <f>J454+J456</f>
        <v>1850000</v>
      </c>
      <c r="K453" s="95"/>
      <c r="L453" s="72">
        <f>L454+L456</f>
        <v>1850000</v>
      </c>
    </row>
    <row r="454" spans="1:12" ht="33.75" customHeight="1">
      <c r="A454" s="32" t="s">
        <v>422</v>
      </c>
      <c r="B454" s="59" t="s">
        <v>159</v>
      </c>
      <c r="C454" s="59" t="s">
        <v>130</v>
      </c>
      <c r="D454" s="59" t="s">
        <v>423</v>
      </c>
      <c r="E454" s="59"/>
      <c r="F454" s="72">
        <f>F455</f>
        <v>1267000</v>
      </c>
      <c r="G454" s="95"/>
      <c r="H454" s="72">
        <f>H455</f>
        <v>1267000</v>
      </c>
      <c r="I454" s="95"/>
      <c r="J454" s="72">
        <f>J455</f>
        <v>1267000</v>
      </c>
      <c r="K454" s="95"/>
      <c r="L454" s="72">
        <f>L455</f>
        <v>1267000</v>
      </c>
    </row>
    <row r="455" spans="1:12" ht="33.75" customHeight="1">
      <c r="A455" s="11" t="s">
        <v>387</v>
      </c>
      <c r="B455" s="59" t="s">
        <v>159</v>
      </c>
      <c r="C455" s="59" t="s">
        <v>130</v>
      </c>
      <c r="D455" s="59" t="s">
        <v>423</v>
      </c>
      <c r="E455" s="59" t="s">
        <v>386</v>
      </c>
      <c r="F455" s="82">
        <v>1267000</v>
      </c>
      <c r="G455" s="95"/>
      <c r="H455" s="92">
        <f>F455+G455</f>
        <v>1267000</v>
      </c>
      <c r="I455" s="95"/>
      <c r="J455" s="92">
        <f>H455+I455</f>
        <v>1267000</v>
      </c>
      <c r="K455" s="95"/>
      <c r="L455" s="92">
        <f>J455+K455</f>
        <v>1267000</v>
      </c>
    </row>
    <row r="456" spans="1:12" ht="97.5" customHeight="1">
      <c r="A456" s="11" t="s">
        <v>70</v>
      </c>
      <c r="B456" s="59" t="s">
        <v>159</v>
      </c>
      <c r="C456" s="59" t="s">
        <v>130</v>
      </c>
      <c r="D456" s="59" t="s">
        <v>69</v>
      </c>
      <c r="E456" s="59"/>
      <c r="F456" s="82"/>
      <c r="G456" s="95"/>
      <c r="H456" s="92"/>
      <c r="I456" s="95"/>
      <c r="J456" s="92">
        <f>J457</f>
        <v>583000</v>
      </c>
      <c r="K456" s="95"/>
      <c r="L456" s="92">
        <f>L457</f>
        <v>583000</v>
      </c>
    </row>
    <row r="457" spans="1:12" ht="33.75" customHeight="1">
      <c r="A457" s="11" t="s">
        <v>387</v>
      </c>
      <c r="B457" s="59" t="s">
        <v>159</v>
      </c>
      <c r="C457" s="59" t="s">
        <v>130</v>
      </c>
      <c r="D457" s="59" t="s">
        <v>69</v>
      </c>
      <c r="E457" s="59" t="s">
        <v>386</v>
      </c>
      <c r="F457" s="82"/>
      <c r="G457" s="95"/>
      <c r="H457" s="92"/>
      <c r="I457" s="95">
        <v>583000</v>
      </c>
      <c r="J457" s="92">
        <f>H457+I457</f>
        <v>583000</v>
      </c>
      <c r="K457" s="95"/>
      <c r="L457" s="92">
        <f>J457+K457</f>
        <v>583000</v>
      </c>
    </row>
    <row r="458" spans="1:12" ht="23.25" customHeight="1">
      <c r="A458" s="11" t="s">
        <v>178</v>
      </c>
      <c r="B458" s="59" t="s">
        <v>159</v>
      </c>
      <c r="C458" s="59" t="s">
        <v>131</v>
      </c>
      <c r="D458" s="59"/>
      <c r="E458" s="59"/>
      <c r="F458" s="72">
        <f>F459</f>
        <v>10405800</v>
      </c>
      <c r="G458" s="95"/>
      <c r="H458" s="72">
        <f>H459</f>
        <v>10405800</v>
      </c>
      <c r="I458" s="95"/>
      <c r="J458" s="72">
        <f>J459</f>
        <v>10405800</v>
      </c>
      <c r="K458" s="95"/>
      <c r="L458" s="72">
        <f>L459</f>
        <v>10405065</v>
      </c>
    </row>
    <row r="459" spans="1:12" ht="55.5" customHeight="1">
      <c r="A459" s="11" t="s">
        <v>540</v>
      </c>
      <c r="B459" s="63" t="s">
        <v>159</v>
      </c>
      <c r="C459" s="63" t="s">
        <v>131</v>
      </c>
      <c r="D459" s="63" t="s">
        <v>213</v>
      </c>
      <c r="E459" s="63"/>
      <c r="F459" s="72">
        <f>F460</f>
        <v>10405800</v>
      </c>
      <c r="G459" s="95"/>
      <c r="H459" s="72">
        <f>H460</f>
        <v>10405800</v>
      </c>
      <c r="I459" s="95"/>
      <c r="J459" s="72">
        <f>J460</f>
        <v>10405800</v>
      </c>
      <c r="K459" s="95"/>
      <c r="L459" s="72">
        <f>L460</f>
        <v>10405065</v>
      </c>
    </row>
    <row r="460" spans="1:12" ht="94.5">
      <c r="A460" s="11" t="s">
        <v>426</v>
      </c>
      <c r="B460" s="63" t="s">
        <v>159</v>
      </c>
      <c r="C460" s="63" t="s">
        <v>131</v>
      </c>
      <c r="D460" s="63" t="s">
        <v>427</v>
      </c>
      <c r="E460" s="63"/>
      <c r="F460" s="72">
        <f>F461+F467+F475+F472</f>
        <v>10405800</v>
      </c>
      <c r="G460" s="95"/>
      <c r="H460" s="72">
        <f>H461+H467+H475+H472</f>
        <v>10405800</v>
      </c>
      <c r="I460" s="95"/>
      <c r="J460" s="72">
        <f>J461+J467+J475+J472</f>
        <v>10405800</v>
      </c>
      <c r="K460" s="95"/>
      <c r="L460" s="72">
        <f>L461+L467+L475+L472</f>
        <v>10405065</v>
      </c>
    </row>
    <row r="461" spans="1:12" ht="68.25" customHeight="1">
      <c r="A461" s="11" t="s">
        <v>428</v>
      </c>
      <c r="B461" s="59">
        <v>906</v>
      </c>
      <c r="C461" s="59" t="s">
        <v>131</v>
      </c>
      <c r="D461" s="59" t="s">
        <v>429</v>
      </c>
      <c r="E461" s="59"/>
      <c r="F461" s="84">
        <f>F462+F463+F464+F465+F466</f>
        <v>7105000</v>
      </c>
      <c r="G461" s="95"/>
      <c r="H461" s="84">
        <f>H462+H463+H464+H465+H466</f>
        <v>7105000</v>
      </c>
      <c r="I461" s="95"/>
      <c r="J461" s="84">
        <f>J462+J463+J464+J465+J466</f>
        <v>7105000</v>
      </c>
      <c r="K461" s="95"/>
      <c r="L461" s="84">
        <f>L462+L463+L464+L465+L466</f>
        <v>7104265</v>
      </c>
    </row>
    <row r="462" spans="1:12" ht="15.75">
      <c r="A462" s="11" t="s">
        <v>227</v>
      </c>
      <c r="B462" s="59" t="s">
        <v>159</v>
      </c>
      <c r="C462" s="59" t="s">
        <v>131</v>
      </c>
      <c r="D462" s="59" t="s">
        <v>429</v>
      </c>
      <c r="E462" s="59" t="s">
        <v>222</v>
      </c>
      <c r="F462" s="82">
        <v>5585442</v>
      </c>
      <c r="G462" s="95"/>
      <c r="H462" s="92">
        <f>F462+G462</f>
        <v>5585442</v>
      </c>
      <c r="I462" s="95"/>
      <c r="J462" s="92">
        <f>H462+I462</f>
        <v>5585442</v>
      </c>
      <c r="K462" s="95"/>
      <c r="L462" s="92">
        <f>J462+K462</f>
        <v>5585442</v>
      </c>
    </row>
    <row r="463" spans="1:12" ht="31.5">
      <c r="A463" s="11" t="s">
        <v>228</v>
      </c>
      <c r="B463" s="59">
        <v>906</v>
      </c>
      <c r="C463" s="59" t="s">
        <v>131</v>
      </c>
      <c r="D463" s="59" t="s">
        <v>429</v>
      </c>
      <c r="E463" s="59" t="s">
        <v>223</v>
      </c>
      <c r="F463" s="82">
        <v>25000</v>
      </c>
      <c r="G463" s="95"/>
      <c r="H463" s="92">
        <f>F463+G463</f>
        <v>25000</v>
      </c>
      <c r="I463" s="95"/>
      <c r="J463" s="92">
        <f>H463+I463</f>
        <v>25000</v>
      </c>
      <c r="K463" s="95"/>
      <c r="L463" s="92">
        <f>J463+K463</f>
        <v>25000</v>
      </c>
    </row>
    <row r="464" spans="1:12" ht="47.25">
      <c r="A464" s="11" t="s">
        <v>229</v>
      </c>
      <c r="B464" s="59">
        <v>906</v>
      </c>
      <c r="C464" s="59" t="s">
        <v>131</v>
      </c>
      <c r="D464" s="59" t="s">
        <v>429</v>
      </c>
      <c r="E464" s="59" t="s">
        <v>224</v>
      </c>
      <c r="F464" s="82">
        <v>389570</v>
      </c>
      <c r="G464" s="95"/>
      <c r="H464" s="92">
        <f>F464+G464</f>
        <v>389570</v>
      </c>
      <c r="I464" s="95"/>
      <c r="J464" s="92">
        <f>H464+I464</f>
        <v>389570</v>
      </c>
      <c r="K464" s="95"/>
      <c r="L464" s="92">
        <f>J464+K464</f>
        <v>389570</v>
      </c>
    </row>
    <row r="465" spans="1:12" ht="47.25">
      <c r="A465" s="11" t="s">
        <v>16</v>
      </c>
      <c r="B465" s="59" t="s">
        <v>159</v>
      </c>
      <c r="C465" s="59" t="s">
        <v>131</v>
      </c>
      <c r="D465" s="59" t="s">
        <v>429</v>
      </c>
      <c r="E465" s="59" t="s">
        <v>231</v>
      </c>
      <c r="F465" s="82">
        <v>400000</v>
      </c>
      <c r="G465" s="95"/>
      <c r="H465" s="92">
        <f>F465+G465</f>
        <v>400000</v>
      </c>
      <c r="I465" s="95"/>
      <c r="J465" s="92">
        <f>H465+I465</f>
        <v>400000</v>
      </c>
      <c r="K465" s="95"/>
      <c r="L465" s="92">
        <f>J465+K465</f>
        <v>400000</v>
      </c>
    </row>
    <row r="466" spans="1:12" ht="31.5">
      <c r="A466" s="11" t="s">
        <v>247</v>
      </c>
      <c r="B466" s="59" t="s">
        <v>159</v>
      </c>
      <c r="C466" s="59" t="s">
        <v>131</v>
      </c>
      <c r="D466" s="59" t="s">
        <v>429</v>
      </c>
      <c r="E466" s="59" t="s">
        <v>225</v>
      </c>
      <c r="F466" s="82">
        <v>704988</v>
      </c>
      <c r="G466" s="95"/>
      <c r="H466" s="92">
        <f>F466+G466</f>
        <v>704988</v>
      </c>
      <c r="I466" s="95"/>
      <c r="J466" s="92">
        <f>H466+I466</f>
        <v>704988</v>
      </c>
      <c r="K466" s="95">
        <v>-735</v>
      </c>
      <c r="L466" s="92">
        <f>J466+K466</f>
        <v>704253</v>
      </c>
    </row>
    <row r="467" spans="1:12" ht="47.25">
      <c r="A467" s="11" t="s">
        <v>430</v>
      </c>
      <c r="B467" s="59">
        <v>906</v>
      </c>
      <c r="C467" s="59" t="s">
        <v>131</v>
      </c>
      <c r="D467" s="59" t="s">
        <v>542</v>
      </c>
      <c r="E467" s="59"/>
      <c r="F467" s="79">
        <f>F470+F471+F468+F469</f>
        <v>2489855</v>
      </c>
      <c r="G467" s="95"/>
      <c r="H467" s="79">
        <f>H470+H471+H468+H469</f>
        <v>2489855</v>
      </c>
      <c r="I467" s="95"/>
      <c r="J467" s="79">
        <f>J470+J471+J468+J469</f>
        <v>2489855</v>
      </c>
      <c r="K467" s="95"/>
      <c r="L467" s="79">
        <f>L470+L471+L468+L469</f>
        <v>2489855</v>
      </c>
    </row>
    <row r="468" spans="1:12" ht="15.75">
      <c r="A468" s="13" t="s">
        <v>227</v>
      </c>
      <c r="B468" s="59">
        <v>906</v>
      </c>
      <c r="C468" s="59" t="s">
        <v>131</v>
      </c>
      <c r="D468" s="59" t="s">
        <v>542</v>
      </c>
      <c r="E468" s="59" t="s">
        <v>235</v>
      </c>
      <c r="F468" s="80">
        <v>2144345</v>
      </c>
      <c r="G468" s="95"/>
      <c r="H468" s="92">
        <f>F468+G468</f>
        <v>2144345</v>
      </c>
      <c r="I468" s="95"/>
      <c r="J468" s="92">
        <f>H468+I468</f>
        <v>2144345</v>
      </c>
      <c r="K468" s="95"/>
      <c r="L468" s="92">
        <f>J468+K468</f>
        <v>2144345</v>
      </c>
    </row>
    <row r="469" spans="1:12" ht="31.5">
      <c r="A469" s="13" t="s">
        <v>228</v>
      </c>
      <c r="B469" s="59">
        <v>906</v>
      </c>
      <c r="C469" s="59" t="s">
        <v>131</v>
      </c>
      <c r="D469" s="59" t="s">
        <v>542</v>
      </c>
      <c r="E469" s="59" t="s">
        <v>237</v>
      </c>
      <c r="F469" s="80">
        <v>20000</v>
      </c>
      <c r="G469" s="95"/>
      <c r="H469" s="92">
        <f>F469+G469</f>
        <v>20000</v>
      </c>
      <c r="I469" s="95"/>
      <c r="J469" s="92">
        <f>H469+I469</f>
        <v>20000</v>
      </c>
      <c r="K469" s="95"/>
      <c r="L469" s="92">
        <f>J469+K469</f>
        <v>20000</v>
      </c>
    </row>
    <row r="470" spans="1:12" ht="47.25">
      <c r="A470" s="11" t="s">
        <v>229</v>
      </c>
      <c r="B470" s="59" t="s">
        <v>159</v>
      </c>
      <c r="C470" s="59" t="s">
        <v>131</v>
      </c>
      <c r="D470" s="59" t="s">
        <v>542</v>
      </c>
      <c r="E470" s="59" t="s">
        <v>224</v>
      </c>
      <c r="F470" s="80">
        <v>36000</v>
      </c>
      <c r="G470" s="95"/>
      <c r="H470" s="92">
        <f>F470+G470</f>
        <v>36000</v>
      </c>
      <c r="I470" s="95">
        <v>28940</v>
      </c>
      <c r="J470" s="92">
        <f>H470+I470</f>
        <v>64940</v>
      </c>
      <c r="K470" s="95"/>
      <c r="L470" s="92">
        <f>J470+K470</f>
        <v>64940</v>
      </c>
    </row>
    <row r="471" spans="1:12" ht="31.5">
      <c r="A471" s="11" t="s">
        <v>247</v>
      </c>
      <c r="B471" s="59">
        <v>906</v>
      </c>
      <c r="C471" s="59" t="s">
        <v>131</v>
      </c>
      <c r="D471" s="59" t="s">
        <v>542</v>
      </c>
      <c r="E471" s="59" t="s">
        <v>225</v>
      </c>
      <c r="F471" s="80">
        <v>289510</v>
      </c>
      <c r="G471" s="95"/>
      <c r="H471" s="92">
        <f>F471+G471</f>
        <v>289510</v>
      </c>
      <c r="I471" s="95">
        <v>-28940</v>
      </c>
      <c r="J471" s="92">
        <f>H471+I471</f>
        <v>260570</v>
      </c>
      <c r="K471" s="95"/>
      <c r="L471" s="92">
        <f>J471+K471</f>
        <v>260570</v>
      </c>
    </row>
    <row r="472" spans="1:12" ht="47.25">
      <c r="A472" s="11" t="s">
        <v>13</v>
      </c>
      <c r="B472" s="59" t="s">
        <v>159</v>
      </c>
      <c r="C472" s="59" t="s">
        <v>131</v>
      </c>
      <c r="D472" s="59" t="s">
        <v>9</v>
      </c>
      <c r="E472" s="59"/>
      <c r="F472" s="80">
        <f>F473+F474</f>
        <v>410945</v>
      </c>
      <c r="G472" s="95"/>
      <c r="H472" s="80">
        <f>H473+H474</f>
        <v>410945</v>
      </c>
      <c r="I472" s="95"/>
      <c r="J472" s="80">
        <f>J473+J474</f>
        <v>410945</v>
      </c>
      <c r="K472" s="95"/>
      <c r="L472" s="80">
        <f>L473+L474</f>
        <v>410945</v>
      </c>
    </row>
    <row r="473" spans="1:12" ht="15.75">
      <c r="A473" s="13" t="s">
        <v>227</v>
      </c>
      <c r="B473" s="59" t="s">
        <v>159</v>
      </c>
      <c r="C473" s="59" t="s">
        <v>131</v>
      </c>
      <c r="D473" s="59" t="s">
        <v>9</v>
      </c>
      <c r="E473" s="59" t="s">
        <v>235</v>
      </c>
      <c r="F473" s="80">
        <v>402945</v>
      </c>
      <c r="G473" s="95"/>
      <c r="H473" s="92">
        <f>F473+G473</f>
        <v>402945</v>
      </c>
      <c r="I473" s="95"/>
      <c r="J473" s="92">
        <f>H473+I473</f>
        <v>402945</v>
      </c>
      <c r="K473" s="95"/>
      <c r="L473" s="92">
        <f>J473+K473</f>
        <v>402945</v>
      </c>
    </row>
    <row r="474" spans="1:12" ht="31.5">
      <c r="A474" s="13" t="s">
        <v>228</v>
      </c>
      <c r="B474" s="59" t="s">
        <v>159</v>
      </c>
      <c r="C474" s="59" t="s">
        <v>131</v>
      </c>
      <c r="D474" s="59" t="s">
        <v>9</v>
      </c>
      <c r="E474" s="59" t="s">
        <v>237</v>
      </c>
      <c r="F474" s="80">
        <v>8000</v>
      </c>
      <c r="G474" s="95"/>
      <c r="H474" s="92">
        <f>F474+G474</f>
        <v>8000</v>
      </c>
      <c r="I474" s="95"/>
      <c r="J474" s="92">
        <f>H474+I474</f>
        <v>8000</v>
      </c>
      <c r="K474" s="95"/>
      <c r="L474" s="92">
        <f>J474+K474</f>
        <v>8000</v>
      </c>
    </row>
    <row r="475" spans="1:12" ht="33.75" customHeight="1">
      <c r="A475" s="36" t="s">
        <v>432</v>
      </c>
      <c r="B475" s="59" t="s">
        <v>159</v>
      </c>
      <c r="C475" s="59" t="s">
        <v>131</v>
      </c>
      <c r="D475" s="59" t="s">
        <v>433</v>
      </c>
      <c r="E475" s="59"/>
      <c r="F475" s="84">
        <f>F476</f>
        <v>400000</v>
      </c>
      <c r="G475" s="95"/>
      <c r="H475" s="84">
        <f>H476</f>
        <v>400000</v>
      </c>
      <c r="I475" s="95"/>
      <c r="J475" s="84">
        <f>J476</f>
        <v>400000</v>
      </c>
      <c r="K475" s="95"/>
      <c r="L475" s="84">
        <f>L476</f>
        <v>400000</v>
      </c>
    </row>
    <row r="476" spans="1:12" ht="15.75">
      <c r="A476" s="11" t="s">
        <v>233</v>
      </c>
      <c r="B476" s="61" t="s">
        <v>159</v>
      </c>
      <c r="C476" s="61" t="s">
        <v>131</v>
      </c>
      <c r="D476" s="61" t="s">
        <v>433</v>
      </c>
      <c r="E476" s="61" t="s">
        <v>232</v>
      </c>
      <c r="F476" s="82">
        <v>400000</v>
      </c>
      <c r="G476" s="95"/>
      <c r="H476" s="92">
        <f>F476+G476</f>
        <v>400000</v>
      </c>
      <c r="I476" s="95"/>
      <c r="J476" s="92">
        <f>H476+I476</f>
        <v>400000</v>
      </c>
      <c r="K476" s="95"/>
      <c r="L476" s="92">
        <f>J476+K476</f>
        <v>400000</v>
      </c>
    </row>
    <row r="477" spans="1:12" ht="15.75">
      <c r="A477" s="11" t="s">
        <v>179</v>
      </c>
      <c r="B477" s="61" t="s">
        <v>159</v>
      </c>
      <c r="C477" s="61" t="s">
        <v>146</v>
      </c>
      <c r="D477" s="61"/>
      <c r="E477" s="61"/>
      <c r="F477" s="80">
        <f>F478</f>
        <v>129000</v>
      </c>
      <c r="G477" s="95"/>
      <c r="H477" s="80">
        <f>H478</f>
        <v>129000</v>
      </c>
      <c r="I477" s="95"/>
      <c r="J477" s="80">
        <f>J478</f>
        <v>129000</v>
      </c>
      <c r="K477" s="95"/>
      <c r="L477" s="80">
        <f>L478</f>
        <v>129000</v>
      </c>
    </row>
    <row r="478" spans="1:12" ht="15.75">
      <c r="A478" s="18" t="s">
        <v>490</v>
      </c>
      <c r="B478" s="61" t="s">
        <v>159</v>
      </c>
      <c r="C478" s="61" t="s">
        <v>163</v>
      </c>
      <c r="D478" s="61" t="s">
        <v>448</v>
      </c>
      <c r="E478" s="61"/>
      <c r="F478" s="76">
        <f>F479</f>
        <v>129000</v>
      </c>
      <c r="G478" s="95"/>
      <c r="H478" s="76">
        <f>H479</f>
        <v>129000</v>
      </c>
      <c r="I478" s="95"/>
      <c r="J478" s="76">
        <f>J479</f>
        <v>129000</v>
      </c>
      <c r="K478" s="95"/>
      <c r="L478" s="76">
        <f>L479</f>
        <v>129000</v>
      </c>
    </row>
    <row r="479" spans="1:12" ht="16.5" customHeight="1">
      <c r="A479" s="18" t="s">
        <v>180</v>
      </c>
      <c r="B479" s="61" t="s">
        <v>159</v>
      </c>
      <c r="C479" s="61" t="s">
        <v>163</v>
      </c>
      <c r="D479" s="61" t="s">
        <v>431</v>
      </c>
      <c r="E479" s="61"/>
      <c r="F479" s="76">
        <f>F480</f>
        <v>129000</v>
      </c>
      <c r="G479" s="95"/>
      <c r="H479" s="76">
        <f>H480</f>
        <v>129000</v>
      </c>
      <c r="I479" s="95"/>
      <c r="J479" s="76">
        <f>J480</f>
        <v>129000</v>
      </c>
      <c r="K479" s="95"/>
      <c r="L479" s="76">
        <f>L480</f>
        <v>129000</v>
      </c>
    </row>
    <row r="480" spans="1:12" ht="34.5" customHeight="1">
      <c r="A480" s="26" t="s">
        <v>477</v>
      </c>
      <c r="B480" s="61" t="s">
        <v>159</v>
      </c>
      <c r="C480" s="61" t="s">
        <v>163</v>
      </c>
      <c r="D480" s="61" t="s">
        <v>431</v>
      </c>
      <c r="E480" s="61" t="s">
        <v>236</v>
      </c>
      <c r="F480" s="80">
        <v>129000</v>
      </c>
      <c r="G480" s="95"/>
      <c r="H480" s="92">
        <f>F480+G480</f>
        <v>129000</v>
      </c>
      <c r="I480" s="95"/>
      <c r="J480" s="92">
        <f>H480+I480</f>
        <v>129000</v>
      </c>
      <c r="K480" s="95"/>
      <c r="L480" s="92">
        <f>J480+K480</f>
        <v>129000</v>
      </c>
    </row>
    <row r="481" spans="1:12" ht="54.75" customHeight="1">
      <c r="A481" s="10" t="s">
        <v>208</v>
      </c>
      <c r="B481" s="58">
        <v>908</v>
      </c>
      <c r="C481" s="59"/>
      <c r="D481" s="59"/>
      <c r="E481" s="59"/>
      <c r="F481" s="89">
        <f>F482+F486</f>
        <v>118423000</v>
      </c>
      <c r="G481" s="95"/>
      <c r="H481" s="89">
        <f>H482+H486</f>
        <v>118423000</v>
      </c>
      <c r="I481" s="95"/>
      <c r="J481" s="89">
        <f>J482+J486</f>
        <v>87275378</v>
      </c>
      <c r="K481" s="95"/>
      <c r="L481" s="89">
        <f>L482+L486</f>
        <v>87275378</v>
      </c>
    </row>
    <row r="482" spans="1:12" ht="66" customHeight="1">
      <c r="A482" s="13" t="s">
        <v>519</v>
      </c>
      <c r="B482" s="59" t="s">
        <v>145</v>
      </c>
      <c r="C482" s="59" t="s">
        <v>129</v>
      </c>
      <c r="D482" s="59" t="s">
        <v>504</v>
      </c>
      <c r="E482" s="59"/>
      <c r="F482" s="72">
        <f>F483</f>
        <v>7135200</v>
      </c>
      <c r="G482" s="95"/>
      <c r="H482" s="72">
        <f>H483</f>
        <v>7135200</v>
      </c>
      <c r="I482" s="95"/>
      <c r="J482" s="72">
        <f>J483</f>
        <v>6409750</v>
      </c>
      <c r="K482" s="95"/>
      <c r="L482" s="72">
        <f>L483</f>
        <v>6409750</v>
      </c>
    </row>
    <row r="483" spans="1:12" ht="55.5" customHeight="1">
      <c r="A483" s="44" t="s">
        <v>520</v>
      </c>
      <c r="B483" s="63" t="s">
        <v>145</v>
      </c>
      <c r="C483" s="63" t="s">
        <v>129</v>
      </c>
      <c r="D483" s="63" t="s">
        <v>531</v>
      </c>
      <c r="E483" s="63"/>
      <c r="F483" s="72">
        <f>F485</f>
        <v>7135200</v>
      </c>
      <c r="G483" s="95"/>
      <c r="H483" s="72">
        <f>H485</f>
        <v>7135200</v>
      </c>
      <c r="I483" s="95"/>
      <c r="J483" s="72">
        <f>J485</f>
        <v>6409750</v>
      </c>
      <c r="K483" s="95"/>
      <c r="L483" s="72">
        <f>L485</f>
        <v>6409750</v>
      </c>
    </row>
    <row r="484" spans="1:12" ht="71.25" customHeight="1">
      <c r="A484" s="44" t="s">
        <v>42</v>
      </c>
      <c r="B484" s="63" t="s">
        <v>145</v>
      </c>
      <c r="C484" s="63" t="s">
        <v>129</v>
      </c>
      <c r="D484" s="63" t="s">
        <v>521</v>
      </c>
      <c r="E484" s="63"/>
      <c r="F484" s="72">
        <f>F485</f>
        <v>7135200</v>
      </c>
      <c r="G484" s="95"/>
      <c r="H484" s="72">
        <f>H485</f>
        <v>7135200</v>
      </c>
      <c r="I484" s="95"/>
      <c r="J484" s="72">
        <f>J485</f>
        <v>6409750</v>
      </c>
      <c r="K484" s="95"/>
      <c r="L484" s="72">
        <f>L485</f>
        <v>6409750</v>
      </c>
    </row>
    <row r="485" spans="1:12" ht="66.75" customHeight="1">
      <c r="A485" s="47" t="s">
        <v>411</v>
      </c>
      <c r="B485" s="63">
        <v>908</v>
      </c>
      <c r="C485" s="63" t="s">
        <v>129</v>
      </c>
      <c r="D485" s="63" t="s">
        <v>521</v>
      </c>
      <c r="E485" s="63" t="s">
        <v>234</v>
      </c>
      <c r="F485" s="82">
        <v>7135200</v>
      </c>
      <c r="G485" s="95"/>
      <c r="H485" s="92">
        <f>F485+G485</f>
        <v>7135200</v>
      </c>
      <c r="I485" s="95">
        <v>-725450</v>
      </c>
      <c r="J485" s="92">
        <f>H485+I485</f>
        <v>6409750</v>
      </c>
      <c r="K485" s="95"/>
      <c r="L485" s="92">
        <f>J485+K485</f>
        <v>6409750</v>
      </c>
    </row>
    <row r="486" spans="1:12" ht="69" customHeight="1">
      <c r="A486" s="12" t="s">
        <v>519</v>
      </c>
      <c r="B486" s="59" t="s">
        <v>145</v>
      </c>
      <c r="C486" s="59" t="s">
        <v>132</v>
      </c>
      <c r="D486" s="59" t="s">
        <v>504</v>
      </c>
      <c r="E486" s="59"/>
      <c r="F486" s="76">
        <f>F487+F497</f>
        <v>111287800</v>
      </c>
      <c r="G486" s="95"/>
      <c r="H486" s="76">
        <f>H487+H497</f>
        <v>111287800</v>
      </c>
      <c r="I486" s="95"/>
      <c r="J486" s="76">
        <f>J487+J497</f>
        <v>80865628</v>
      </c>
      <c r="K486" s="95"/>
      <c r="L486" s="76">
        <f>L487+L497</f>
        <v>80865628</v>
      </c>
    </row>
    <row r="487" spans="1:12" ht="47.25" customHeight="1">
      <c r="A487" s="18" t="s">
        <v>503</v>
      </c>
      <c r="B487" s="59">
        <v>908</v>
      </c>
      <c r="C487" s="59" t="s">
        <v>133</v>
      </c>
      <c r="D487" s="61" t="s">
        <v>546</v>
      </c>
      <c r="E487" s="61"/>
      <c r="F487" s="77">
        <f>F488</f>
        <v>97322500</v>
      </c>
      <c r="G487" s="95"/>
      <c r="H487" s="77">
        <f>H488</f>
        <v>102872499</v>
      </c>
      <c r="I487" s="95"/>
      <c r="J487" s="77">
        <f>J488</f>
        <v>72710327</v>
      </c>
      <c r="K487" s="95"/>
      <c r="L487" s="77">
        <f>L488</f>
        <v>72710327</v>
      </c>
    </row>
    <row r="488" spans="1:12" ht="47.25" customHeight="1">
      <c r="A488" s="18" t="s">
        <v>503</v>
      </c>
      <c r="B488" s="59" t="s">
        <v>145</v>
      </c>
      <c r="C488" s="59" t="s">
        <v>133</v>
      </c>
      <c r="D488" s="61" t="s">
        <v>505</v>
      </c>
      <c r="E488" s="61"/>
      <c r="F488" s="77">
        <f>F489+F492+F495</f>
        <v>97322500</v>
      </c>
      <c r="G488" s="95"/>
      <c r="H488" s="77">
        <f>H489+H492+H495</f>
        <v>102872499</v>
      </c>
      <c r="I488" s="95"/>
      <c r="J488" s="77">
        <f>J489+J492+J495</f>
        <v>72710327</v>
      </c>
      <c r="K488" s="95"/>
      <c r="L488" s="77">
        <f>L489+L492+L495</f>
        <v>72710327</v>
      </c>
    </row>
    <row r="489" spans="1:12" ht="47.25">
      <c r="A489" s="18" t="s">
        <v>518</v>
      </c>
      <c r="B489" s="59" t="s">
        <v>145</v>
      </c>
      <c r="C489" s="59" t="s">
        <v>133</v>
      </c>
      <c r="D489" s="61" t="s">
        <v>506</v>
      </c>
      <c r="E489" s="61"/>
      <c r="F489" s="77">
        <f>F490</f>
        <v>73914573</v>
      </c>
      <c r="G489" s="95"/>
      <c r="H489" s="77">
        <f>H490</f>
        <v>79237156</v>
      </c>
      <c r="I489" s="95"/>
      <c r="J489" s="77">
        <f>J490+J491</f>
        <v>57007820</v>
      </c>
      <c r="K489" s="95"/>
      <c r="L489" s="77">
        <f>L490+L491</f>
        <v>57007820</v>
      </c>
    </row>
    <row r="490" spans="1:12" ht="63.75" customHeight="1">
      <c r="A490" s="11" t="s">
        <v>411</v>
      </c>
      <c r="B490" s="59" t="s">
        <v>145</v>
      </c>
      <c r="C490" s="59" t="s">
        <v>133</v>
      </c>
      <c r="D490" s="61" t="s">
        <v>506</v>
      </c>
      <c r="E490" s="61" t="s">
        <v>234</v>
      </c>
      <c r="F490" s="80">
        <v>73914573</v>
      </c>
      <c r="G490" s="95">
        <v>5322583</v>
      </c>
      <c r="H490" s="92">
        <f>F490+G490</f>
        <v>79237156</v>
      </c>
      <c r="I490" s="95">
        <f>-1756922-22229336</f>
        <v>-23986258</v>
      </c>
      <c r="J490" s="92">
        <f>H490+I490</f>
        <v>55250898</v>
      </c>
      <c r="K490" s="95"/>
      <c r="L490" s="92">
        <f>J490+K490</f>
        <v>55250898</v>
      </c>
    </row>
    <row r="491" spans="1:12" ht="33" customHeight="1">
      <c r="A491" s="83" t="s">
        <v>0</v>
      </c>
      <c r="B491" s="59" t="s">
        <v>145</v>
      </c>
      <c r="C491" s="59" t="s">
        <v>133</v>
      </c>
      <c r="D491" s="61" t="s">
        <v>506</v>
      </c>
      <c r="E491" s="61" t="s">
        <v>94</v>
      </c>
      <c r="F491" s="80"/>
      <c r="G491" s="95"/>
      <c r="H491" s="92"/>
      <c r="I491" s="95">
        <v>1756922</v>
      </c>
      <c r="J491" s="92">
        <f>H491+I491</f>
        <v>1756922</v>
      </c>
      <c r="K491" s="95"/>
      <c r="L491" s="92">
        <f>J491+K491</f>
        <v>1756922</v>
      </c>
    </row>
    <row r="492" spans="1:12" ht="20.25" customHeight="1">
      <c r="A492" s="37" t="s">
        <v>507</v>
      </c>
      <c r="B492" s="59">
        <v>908</v>
      </c>
      <c r="C492" s="59" t="s">
        <v>133</v>
      </c>
      <c r="D492" s="61" t="s">
        <v>508</v>
      </c>
      <c r="E492" s="61"/>
      <c r="F492" s="77">
        <f>F493</f>
        <v>20803311</v>
      </c>
      <c r="G492" s="95"/>
      <c r="H492" s="77">
        <f>H493</f>
        <v>21030727</v>
      </c>
      <c r="I492" s="95"/>
      <c r="J492" s="77">
        <f>J493+J494</f>
        <v>14023121</v>
      </c>
      <c r="K492" s="95"/>
      <c r="L492" s="77">
        <f>L493+L494</f>
        <v>14023121</v>
      </c>
    </row>
    <row r="493" spans="1:12" ht="64.5" customHeight="1">
      <c r="A493" s="11" t="s">
        <v>411</v>
      </c>
      <c r="B493" s="59" t="s">
        <v>145</v>
      </c>
      <c r="C493" s="59" t="s">
        <v>133</v>
      </c>
      <c r="D493" s="61" t="s">
        <v>508</v>
      </c>
      <c r="E493" s="61" t="s">
        <v>234</v>
      </c>
      <c r="F493" s="80">
        <v>20803311</v>
      </c>
      <c r="G493" s="95">
        <v>227416</v>
      </c>
      <c r="H493" s="92">
        <f>F493+G493</f>
        <v>21030727</v>
      </c>
      <c r="I493" s="95">
        <f>-208337-7007606</f>
        <v>-7215943</v>
      </c>
      <c r="J493" s="92">
        <f>H493+I493</f>
        <v>13814784</v>
      </c>
      <c r="K493" s="95"/>
      <c r="L493" s="92">
        <f>J493+K493</f>
        <v>13814784</v>
      </c>
    </row>
    <row r="494" spans="1:12" ht="31.5">
      <c r="A494" s="83" t="s">
        <v>0</v>
      </c>
      <c r="B494" s="59" t="s">
        <v>145</v>
      </c>
      <c r="C494" s="59" t="s">
        <v>133</v>
      </c>
      <c r="D494" s="61" t="s">
        <v>508</v>
      </c>
      <c r="E494" s="61" t="s">
        <v>94</v>
      </c>
      <c r="F494" s="80"/>
      <c r="G494" s="95"/>
      <c r="H494" s="92"/>
      <c r="I494" s="95">
        <v>208337</v>
      </c>
      <c r="J494" s="92">
        <f>H494+I494</f>
        <v>208337</v>
      </c>
      <c r="K494" s="95"/>
      <c r="L494" s="92">
        <f>J494+K494</f>
        <v>208337</v>
      </c>
    </row>
    <row r="495" spans="1:12" ht="36" customHeight="1">
      <c r="A495" s="41" t="s">
        <v>509</v>
      </c>
      <c r="B495" s="59">
        <v>908</v>
      </c>
      <c r="C495" s="59" t="s">
        <v>133</v>
      </c>
      <c r="D495" s="61" t="s">
        <v>512</v>
      </c>
      <c r="E495" s="61"/>
      <c r="F495" s="77">
        <f>F496</f>
        <v>2604616</v>
      </c>
      <c r="G495" s="95"/>
      <c r="H495" s="77">
        <f>H496</f>
        <v>2604616</v>
      </c>
      <c r="I495" s="95"/>
      <c r="J495" s="77">
        <f>J496</f>
        <v>1679386</v>
      </c>
      <c r="K495" s="95"/>
      <c r="L495" s="77">
        <f>L496</f>
        <v>1679386</v>
      </c>
    </row>
    <row r="496" spans="1:12" ht="64.5" customHeight="1">
      <c r="A496" s="11" t="s">
        <v>411</v>
      </c>
      <c r="B496" s="59">
        <v>908</v>
      </c>
      <c r="C496" s="59" t="s">
        <v>133</v>
      </c>
      <c r="D496" s="61" t="s">
        <v>512</v>
      </c>
      <c r="E496" s="61" t="s">
        <v>234</v>
      </c>
      <c r="F496" s="80">
        <v>2604616</v>
      </c>
      <c r="G496" s="95"/>
      <c r="H496" s="92">
        <f>F496+G496</f>
        <v>2604616</v>
      </c>
      <c r="I496" s="95">
        <v>-925230</v>
      </c>
      <c r="J496" s="92">
        <f>H496+I496</f>
        <v>1679386</v>
      </c>
      <c r="K496" s="95"/>
      <c r="L496" s="92">
        <f>J496+K496</f>
        <v>1679386</v>
      </c>
    </row>
    <row r="497" spans="1:12" ht="66" customHeight="1">
      <c r="A497" s="13" t="s">
        <v>519</v>
      </c>
      <c r="B497" s="59" t="s">
        <v>145</v>
      </c>
      <c r="C497" s="59" t="s">
        <v>194</v>
      </c>
      <c r="D497" s="59" t="s">
        <v>504</v>
      </c>
      <c r="E497" s="59"/>
      <c r="F497" s="77">
        <f>F498+F503</f>
        <v>13965300</v>
      </c>
      <c r="G497" s="95"/>
      <c r="H497" s="77">
        <f>H498+H503</f>
        <v>8415301</v>
      </c>
      <c r="I497" s="95"/>
      <c r="J497" s="77">
        <f>J498+J503</f>
        <v>8155301</v>
      </c>
      <c r="K497" s="95"/>
      <c r="L497" s="77">
        <f>L498+L503</f>
        <v>8155301</v>
      </c>
    </row>
    <row r="498" spans="1:12" ht="48" customHeight="1">
      <c r="A498" s="18" t="s">
        <v>101</v>
      </c>
      <c r="B498" s="59" t="s">
        <v>145</v>
      </c>
      <c r="C498" s="59" t="s">
        <v>194</v>
      </c>
      <c r="D498" s="59" t="s">
        <v>546</v>
      </c>
      <c r="E498" s="59"/>
      <c r="F498" s="77">
        <f>F499+F501</f>
        <v>13495500</v>
      </c>
      <c r="G498" s="95"/>
      <c r="H498" s="77">
        <f>H499+H501</f>
        <v>7945501</v>
      </c>
      <c r="I498" s="95"/>
      <c r="J498" s="77">
        <f>J499+J501</f>
        <v>7685501</v>
      </c>
      <c r="K498" s="95"/>
      <c r="L498" s="77">
        <f>L499+L501</f>
        <v>7685501</v>
      </c>
    </row>
    <row r="499" spans="1:12" ht="78.75" customHeight="1">
      <c r="A499" s="13" t="s">
        <v>510</v>
      </c>
      <c r="B499" s="59" t="s">
        <v>145</v>
      </c>
      <c r="C499" s="59" t="s">
        <v>194</v>
      </c>
      <c r="D499" s="61" t="s">
        <v>513</v>
      </c>
      <c r="E499" s="59"/>
      <c r="F499" s="77">
        <f>F500</f>
        <v>12995500</v>
      </c>
      <c r="G499" s="95"/>
      <c r="H499" s="77">
        <f>H500</f>
        <v>7445501</v>
      </c>
      <c r="I499" s="95"/>
      <c r="J499" s="77">
        <f>J500</f>
        <v>7445501</v>
      </c>
      <c r="K499" s="95"/>
      <c r="L499" s="77">
        <f>L500</f>
        <v>7445501</v>
      </c>
    </row>
    <row r="500" spans="1:12" ht="33" customHeight="1">
      <c r="A500" s="83" t="s">
        <v>0</v>
      </c>
      <c r="B500" s="59" t="s">
        <v>145</v>
      </c>
      <c r="C500" s="59" t="s">
        <v>194</v>
      </c>
      <c r="D500" s="61" t="s">
        <v>513</v>
      </c>
      <c r="E500" s="59" t="s">
        <v>94</v>
      </c>
      <c r="F500" s="80">
        <v>12995500</v>
      </c>
      <c r="G500" s="95">
        <v>-5549999</v>
      </c>
      <c r="H500" s="92">
        <f>F500+G500</f>
        <v>7445501</v>
      </c>
      <c r="I500" s="95"/>
      <c r="J500" s="92">
        <f>H500+I500</f>
        <v>7445501</v>
      </c>
      <c r="K500" s="95"/>
      <c r="L500" s="92">
        <f>J500+K500</f>
        <v>7445501</v>
      </c>
    </row>
    <row r="501" spans="1:12" ht="50.25" customHeight="1">
      <c r="A501" s="13" t="s">
        <v>511</v>
      </c>
      <c r="B501" s="59" t="s">
        <v>145</v>
      </c>
      <c r="C501" s="59" t="s">
        <v>194</v>
      </c>
      <c r="D501" s="61" t="s">
        <v>514</v>
      </c>
      <c r="E501" s="59"/>
      <c r="F501" s="80">
        <f>F502</f>
        <v>500000</v>
      </c>
      <c r="G501" s="95"/>
      <c r="H501" s="80">
        <f>H502</f>
        <v>500000</v>
      </c>
      <c r="I501" s="95"/>
      <c r="J501" s="80">
        <f>J502</f>
        <v>240000</v>
      </c>
      <c r="K501" s="95"/>
      <c r="L501" s="80">
        <f>L502</f>
        <v>240000</v>
      </c>
    </row>
    <row r="502" spans="1:12" ht="66.75" customHeight="1">
      <c r="A502" s="11" t="s">
        <v>411</v>
      </c>
      <c r="B502" s="59" t="s">
        <v>145</v>
      </c>
      <c r="C502" s="59" t="s">
        <v>194</v>
      </c>
      <c r="D502" s="61" t="s">
        <v>514</v>
      </c>
      <c r="E502" s="59" t="s">
        <v>234</v>
      </c>
      <c r="F502" s="80">
        <v>500000</v>
      </c>
      <c r="G502" s="95"/>
      <c r="H502" s="92">
        <f>F502+G502</f>
        <v>500000</v>
      </c>
      <c r="I502" s="95">
        <v>-260000</v>
      </c>
      <c r="J502" s="92">
        <f>H502+I502</f>
        <v>240000</v>
      </c>
      <c r="K502" s="95"/>
      <c r="L502" s="92">
        <f>J502+K502</f>
        <v>240000</v>
      </c>
    </row>
    <row r="503" spans="1:12" ht="84.75" customHeight="1">
      <c r="A503" s="13" t="s">
        <v>515</v>
      </c>
      <c r="B503" s="59">
        <v>908</v>
      </c>
      <c r="C503" s="59" t="s">
        <v>194</v>
      </c>
      <c r="D503" s="61" t="s">
        <v>517</v>
      </c>
      <c r="E503" s="59"/>
      <c r="F503" s="76">
        <f>F507+F504</f>
        <v>469800</v>
      </c>
      <c r="G503" s="95"/>
      <c r="H503" s="76">
        <f>H507+H504</f>
        <v>469800</v>
      </c>
      <c r="I503" s="95"/>
      <c r="J503" s="76">
        <f>J507+J504</f>
        <v>469800</v>
      </c>
      <c r="K503" s="95"/>
      <c r="L503" s="76">
        <f>L507+L504</f>
        <v>469800</v>
      </c>
    </row>
    <row r="504" spans="1:12" ht="48" customHeight="1">
      <c r="A504" s="42" t="s">
        <v>439</v>
      </c>
      <c r="B504" s="61" t="s">
        <v>145</v>
      </c>
      <c r="C504" s="61" t="s">
        <v>194</v>
      </c>
      <c r="D504" s="61" t="s">
        <v>516</v>
      </c>
      <c r="E504" s="61"/>
      <c r="F504" s="76">
        <f>F505+F506</f>
        <v>469800</v>
      </c>
      <c r="G504" s="95"/>
      <c r="H504" s="76">
        <f>H505+H506</f>
        <v>469800</v>
      </c>
      <c r="I504" s="95"/>
      <c r="J504" s="76">
        <f>J505+J506</f>
        <v>469800</v>
      </c>
      <c r="K504" s="95"/>
      <c r="L504" s="76">
        <f>L505+L506</f>
        <v>469800</v>
      </c>
    </row>
    <row r="505" spans="1:12" ht="15.75">
      <c r="A505" s="11" t="s">
        <v>227</v>
      </c>
      <c r="B505" s="61" t="s">
        <v>145</v>
      </c>
      <c r="C505" s="61" t="s">
        <v>194</v>
      </c>
      <c r="D505" s="61" t="s">
        <v>516</v>
      </c>
      <c r="E505" s="61" t="s">
        <v>235</v>
      </c>
      <c r="F505" s="80">
        <v>468300</v>
      </c>
      <c r="G505" s="95"/>
      <c r="H505" s="92">
        <f>F505+G505</f>
        <v>468300</v>
      </c>
      <c r="I505" s="95"/>
      <c r="J505" s="92">
        <f>H505+I505</f>
        <v>468300</v>
      </c>
      <c r="K505" s="95"/>
      <c r="L505" s="92">
        <f>J505+K505</f>
        <v>468300</v>
      </c>
    </row>
    <row r="506" spans="1:12" ht="30.75" customHeight="1">
      <c r="A506" s="11" t="s">
        <v>228</v>
      </c>
      <c r="B506" s="61" t="s">
        <v>145</v>
      </c>
      <c r="C506" s="61" t="s">
        <v>194</v>
      </c>
      <c r="D506" s="61" t="s">
        <v>516</v>
      </c>
      <c r="E506" s="61" t="s">
        <v>237</v>
      </c>
      <c r="F506" s="80">
        <v>1500</v>
      </c>
      <c r="G506" s="95"/>
      <c r="H506" s="92">
        <f>F506+G506</f>
        <v>1500</v>
      </c>
      <c r="I506" s="95"/>
      <c r="J506" s="92">
        <f>H506+I506</f>
        <v>1500</v>
      </c>
      <c r="K506" s="95"/>
      <c r="L506" s="92">
        <f>J506+K506</f>
        <v>1500</v>
      </c>
    </row>
    <row r="507" spans="1:12" ht="33" customHeight="1" hidden="1">
      <c r="A507" s="26" t="s">
        <v>156</v>
      </c>
      <c r="B507" s="61" t="s">
        <v>145</v>
      </c>
      <c r="C507" s="61" t="s">
        <v>194</v>
      </c>
      <c r="D507" s="61" t="s">
        <v>147</v>
      </c>
      <c r="E507" s="61"/>
      <c r="F507" s="75"/>
      <c r="G507" s="95"/>
      <c r="H507" s="75"/>
      <c r="I507" s="95"/>
      <c r="J507" s="75"/>
      <c r="K507" s="95"/>
      <c r="L507" s="75"/>
    </row>
    <row r="508" spans="1:12" ht="34.5" customHeight="1" hidden="1">
      <c r="A508" s="26" t="s">
        <v>216</v>
      </c>
      <c r="B508" s="61" t="s">
        <v>145</v>
      </c>
      <c r="C508" s="61" t="s">
        <v>194</v>
      </c>
      <c r="D508" s="61" t="s">
        <v>211</v>
      </c>
      <c r="E508" s="61"/>
      <c r="F508" s="75"/>
      <c r="G508" s="95"/>
      <c r="H508" s="75"/>
      <c r="I508" s="95"/>
      <c r="J508" s="75"/>
      <c r="K508" s="95"/>
      <c r="L508" s="75"/>
    </row>
    <row r="509" spans="1:12" ht="16.5" customHeight="1" hidden="1">
      <c r="A509" s="11" t="s">
        <v>233</v>
      </c>
      <c r="B509" s="61" t="s">
        <v>145</v>
      </c>
      <c r="C509" s="61" t="s">
        <v>194</v>
      </c>
      <c r="D509" s="61" t="s">
        <v>211</v>
      </c>
      <c r="E509" s="61" t="s">
        <v>232</v>
      </c>
      <c r="F509" s="75"/>
      <c r="G509" s="95"/>
      <c r="H509" s="75"/>
      <c r="I509" s="95"/>
      <c r="J509" s="75"/>
      <c r="K509" s="95"/>
      <c r="L509" s="75"/>
    </row>
    <row r="510" spans="1:12" ht="113.25" customHeight="1" hidden="1">
      <c r="A510" s="38" t="s">
        <v>256</v>
      </c>
      <c r="B510" s="61" t="s">
        <v>145</v>
      </c>
      <c r="C510" s="61" t="s">
        <v>194</v>
      </c>
      <c r="D510" s="61" t="s">
        <v>257</v>
      </c>
      <c r="E510" s="61"/>
      <c r="F510" s="75"/>
      <c r="G510" s="95"/>
      <c r="H510" s="75"/>
      <c r="I510" s="95"/>
      <c r="J510" s="75"/>
      <c r="K510" s="95"/>
      <c r="L510" s="75"/>
    </row>
    <row r="511" spans="1:12" ht="15.75" customHeight="1" hidden="1">
      <c r="A511" s="11" t="s">
        <v>233</v>
      </c>
      <c r="B511" s="61" t="s">
        <v>145</v>
      </c>
      <c r="C511" s="61" t="s">
        <v>194</v>
      </c>
      <c r="D511" s="61" t="s">
        <v>257</v>
      </c>
      <c r="E511" s="61" t="s">
        <v>232</v>
      </c>
      <c r="F511" s="75"/>
      <c r="G511" s="95"/>
      <c r="H511" s="75"/>
      <c r="I511" s="95"/>
      <c r="J511" s="75"/>
      <c r="K511" s="95"/>
      <c r="L511" s="75"/>
    </row>
    <row r="512" spans="1:12" ht="61.5" customHeight="1" hidden="1">
      <c r="A512" s="26" t="s">
        <v>217</v>
      </c>
      <c r="B512" s="61" t="s">
        <v>145</v>
      </c>
      <c r="C512" s="61" t="s">
        <v>194</v>
      </c>
      <c r="D512" s="61" t="s">
        <v>218</v>
      </c>
      <c r="E512" s="61"/>
      <c r="F512" s="75"/>
      <c r="G512" s="95"/>
      <c r="H512" s="75"/>
      <c r="I512" s="95"/>
      <c r="J512" s="75"/>
      <c r="K512" s="95"/>
      <c r="L512" s="75"/>
    </row>
    <row r="513" spans="1:12" ht="50.25" customHeight="1" hidden="1">
      <c r="A513" s="11" t="s">
        <v>248</v>
      </c>
      <c r="B513" s="61" t="s">
        <v>145</v>
      </c>
      <c r="C513" s="61" t="s">
        <v>194</v>
      </c>
      <c r="D513" s="61" t="s">
        <v>218</v>
      </c>
      <c r="E513" s="61" t="s">
        <v>231</v>
      </c>
      <c r="F513" s="75"/>
      <c r="G513" s="95"/>
      <c r="H513" s="75"/>
      <c r="I513" s="95"/>
      <c r="J513" s="75"/>
      <c r="K513" s="95"/>
      <c r="L513" s="75"/>
    </row>
    <row r="514" spans="1:12" ht="18" customHeight="1" hidden="1">
      <c r="A514" s="11" t="s">
        <v>233</v>
      </c>
      <c r="B514" s="61" t="s">
        <v>145</v>
      </c>
      <c r="C514" s="61" t="s">
        <v>194</v>
      </c>
      <c r="D514" s="61" t="s">
        <v>218</v>
      </c>
      <c r="E514" s="61" t="s">
        <v>232</v>
      </c>
      <c r="F514" s="75"/>
      <c r="G514" s="95"/>
      <c r="H514" s="75"/>
      <c r="I514" s="95"/>
      <c r="J514" s="75"/>
      <c r="K514" s="95"/>
      <c r="L514" s="75"/>
    </row>
    <row r="515" spans="1:12" ht="0.75" customHeight="1" hidden="1">
      <c r="A515" s="26" t="s">
        <v>219</v>
      </c>
      <c r="B515" s="61" t="s">
        <v>145</v>
      </c>
      <c r="C515" s="61" t="s">
        <v>194</v>
      </c>
      <c r="D515" s="61" t="s">
        <v>220</v>
      </c>
      <c r="E515" s="61"/>
      <c r="F515" s="75"/>
      <c r="G515" s="95"/>
      <c r="H515" s="75"/>
      <c r="I515" s="95"/>
      <c r="J515" s="75"/>
      <c r="K515" s="95"/>
      <c r="L515" s="75"/>
    </row>
    <row r="516" spans="1:12" ht="18.75" customHeight="1" hidden="1">
      <c r="A516" s="11" t="s">
        <v>233</v>
      </c>
      <c r="B516" s="61" t="s">
        <v>145</v>
      </c>
      <c r="C516" s="61" t="s">
        <v>194</v>
      </c>
      <c r="D516" s="61" t="s">
        <v>220</v>
      </c>
      <c r="E516" s="61" t="s">
        <v>232</v>
      </c>
      <c r="F516" s="75"/>
      <c r="G516" s="95"/>
      <c r="H516" s="75"/>
      <c r="I516" s="95"/>
      <c r="J516" s="75"/>
      <c r="K516" s="95"/>
      <c r="L516" s="75"/>
    </row>
    <row r="517" spans="1:12" ht="31.5">
      <c r="A517" s="10" t="s">
        <v>203</v>
      </c>
      <c r="B517" s="58" t="s">
        <v>184</v>
      </c>
      <c r="C517" s="59"/>
      <c r="D517" s="59"/>
      <c r="E517" s="59"/>
      <c r="F517" s="78">
        <f>F518+F533</f>
        <v>3642600</v>
      </c>
      <c r="G517" s="95"/>
      <c r="H517" s="78">
        <f>H518+H533</f>
        <v>3642600</v>
      </c>
      <c r="I517" s="95"/>
      <c r="J517" s="78">
        <f>J518+J533</f>
        <v>3642600</v>
      </c>
      <c r="K517" s="95"/>
      <c r="L517" s="78">
        <f>L518+L533</f>
        <v>3642600</v>
      </c>
    </row>
    <row r="518" spans="1:12" ht="15.75">
      <c r="A518" s="11" t="s">
        <v>164</v>
      </c>
      <c r="B518" s="59" t="s">
        <v>184</v>
      </c>
      <c r="C518" s="59" t="s">
        <v>109</v>
      </c>
      <c r="D518" s="59" t="s">
        <v>448</v>
      </c>
      <c r="E518" s="58"/>
      <c r="F518" s="77">
        <f>F519+F524</f>
        <v>3089600</v>
      </c>
      <c r="G518" s="95"/>
      <c r="H518" s="77">
        <f>H519+H524</f>
        <v>3089600</v>
      </c>
      <c r="I518" s="95"/>
      <c r="J518" s="77">
        <f>J519+J524</f>
        <v>3089600</v>
      </c>
      <c r="K518" s="95"/>
      <c r="L518" s="77">
        <f>L519+L524</f>
        <v>3089600</v>
      </c>
    </row>
    <row r="519" spans="1:12" ht="52.5" customHeight="1">
      <c r="A519" s="16" t="s">
        <v>148</v>
      </c>
      <c r="B519" s="59" t="s">
        <v>184</v>
      </c>
      <c r="C519" s="59" t="s">
        <v>110</v>
      </c>
      <c r="D519" s="59" t="s">
        <v>522</v>
      </c>
      <c r="E519" s="59"/>
      <c r="F519" s="77">
        <f>F520</f>
        <v>1289800</v>
      </c>
      <c r="G519" s="95"/>
      <c r="H519" s="77">
        <f>H520</f>
        <v>1289800</v>
      </c>
      <c r="I519" s="95"/>
      <c r="J519" s="77">
        <f>J520</f>
        <v>1289800</v>
      </c>
      <c r="K519" s="95"/>
      <c r="L519" s="77">
        <f>L520</f>
        <v>1289800</v>
      </c>
    </row>
    <row r="520" spans="1:12" ht="67.5" customHeight="1">
      <c r="A520" s="16" t="s">
        <v>149</v>
      </c>
      <c r="B520" s="59" t="s">
        <v>184</v>
      </c>
      <c r="C520" s="59" t="s">
        <v>110</v>
      </c>
      <c r="D520" s="59" t="s">
        <v>522</v>
      </c>
      <c r="E520" s="59"/>
      <c r="F520" s="77">
        <f>F521</f>
        <v>1289800</v>
      </c>
      <c r="G520" s="95"/>
      <c r="H520" s="77">
        <f>H521</f>
        <v>1289800</v>
      </c>
      <c r="I520" s="95"/>
      <c r="J520" s="77">
        <f>J521</f>
        <v>1289800</v>
      </c>
      <c r="K520" s="95"/>
      <c r="L520" s="77">
        <f>L521</f>
        <v>1289800</v>
      </c>
    </row>
    <row r="521" spans="1:12" ht="18" customHeight="1">
      <c r="A521" s="16" t="s">
        <v>150</v>
      </c>
      <c r="B521" s="59" t="s">
        <v>184</v>
      </c>
      <c r="C521" s="59" t="s">
        <v>110</v>
      </c>
      <c r="D521" s="59" t="s">
        <v>522</v>
      </c>
      <c r="E521" s="59"/>
      <c r="F521" s="76">
        <f>F522+F523</f>
        <v>1289800</v>
      </c>
      <c r="G521" s="95"/>
      <c r="H521" s="76">
        <f>H522+H523</f>
        <v>1289800</v>
      </c>
      <c r="I521" s="95"/>
      <c r="J521" s="76">
        <f>J522+J523</f>
        <v>1289800</v>
      </c>
      <c r="K521" s="95"/>
      <c r="L521" s="76">
        <f>L522+L523</f>
        <v>1289800</v>
      </c>
    </row>
    <row r="522" spans="1:12" ht="15.75">
      <c r="A522" s="11" t="s">
        <v>227</v>
      </c>
      <c r="B522" s="59" t="s">
        <v>184</v>
      </c>
      <c r="C522" s="59" t="s">
        <v>110</v>
      </c>
      <c r="D522" s="59" t="s">
        <v>522</v>
      </c>
      <c r="E522" s="59" t="s">
        <v>235</v>
      </c>
      <c r="F522" s="80">
        <v>1231092</v>
      </c>
      <c r="G522" s="95"/>
      <c r="H522" s="92">
        <f>F522+G522</f>
        <v>1231092</v>
      </c>
      <c r="I522" s="95"/>
      <c r="J522" s="92">
        <f>H522+I522</f>
        <v>1231092</v>
      </c>
      <c r="K522" s="95"/>
      <c r="L522" s="92">
        <f>J522+K522</f>
        <v>1231092</v>
      </c>
    </row>
    <row r="523" spans="1:12" ht="31.5">
      <c r="A523" s="11" t="s">
        <v>228</v>
      </c>
      <c r="B523" s="59" t="s">
        <v>184</v>
      </c>
      <c r="C523" s="59" t="s">
        <v>110</v>
      </c>
      <c r="D523" s="59" t="s">
        <v>522</v>
      </c>
      <c r="E523" s="59" t="s">
        <v>237</v>
      </c>
      <c r="F523" s="80">
        <v>58708</v>
      </c>
      <c r="G523" s="95"/>
      <c r="H523" s="92">
        <f>F523+G523</f>
        <v>58708</v>
      </c>
      <c r="I523" s="95"/>
      <c r="J523" s="92">
        <f>H523+I523</f>
        <v>58708</v>
      </c>
      <c r="K523" s="95"/>
      <c r="L523" s="92">
        <f>J523+K523</f>
        <v>58708</v>
      </c>
    </row>
    <row r="524" spans="1:12" ht="65.25" customHeight="1">
      <c r="A524" s="11" t="s">
        <v>151</v>
      </c>
      <c r="B524" s="59" t="s">
        <v>184</v>
      </c>
      <c r="C524" s="59" t="s">
        <v>111</v>
      </c>
      <c r="D524" s="59" t="s">
        <v>448</v>
      </c>
      <c r="E524" s="58"/>
      <c r="F524" s="77">
        <f>F525+F531</f>
        <v>1799800</v>
      </c>
      <c r="G524" s="95"/>
      <c r="H524" s="77">
        <f>H525+H531</f>
        <v>1799800</v>
      </c>
      <c r="I524" s="95"/>
      <c r="J524" s="77">
        <f>J525+J531</f>
        <v>1799800</v>
      </c>
      <c r="K524" s="95"/>
      <c r="L524" s="77">
        <f>L525+L531</f>
        <v>1799800</v>
      </c>
    </row>
    <row r="525" spans="1:12" ht="33.75" customHeight="1">
      <c r="A525" s="11" t="s">
        <v>149</v>
      </c>
      <c r="B525" s="59" t="s">
        <v>184</v>
      </c>
      <c r="C525" s="59" t="s">
        <v>111</v>
      </c>
      <c r="D525" s="59" t="s">
        <v>261</v>
      </c>
      <c r="E525" s="59"/>
      <c r="F525" s="77">
        <f>F526</f>
        <v>1650513</v>
      </c>
      <c r="G525" s="95"/>
      <c r="H525" s="77">
        <f>H526</f>
        <v>1650513</v>
      </c>
      <c r="I525" s="95"/>
      <c r="J525" s="77">
        <f>J526</f>
        <v>1650513</v>
      </c>
      <c r="K525" s="95"/>
      <c r="L525" s="77">
        <f>L526</f>
        <v>1650513</v>
      </c>
    </row>
    <row r="526" spans="1:12" ht="15.75">
      <c r="A526" s="11" t="s">
        <v>165</v>
      </c>
      <c r="B526" s="59" t="s">
        <v>184</v>
      </c>
      <c r="C526" s="59" t="s">
        <v>111</v>
      </c>
      <c r="D526" s="59" t="s">
        <v>261</v>
      </c>
      <c r="E526" s="59"/>
      <c r="F526" s="77">
        <f>F527+F528+F529+F530</f>
        <v>1650513</v>
      </c>
      <c r="G526" s="95"/>
      <c r="H526" s="77">
        <f>H527+H528+H529+H530</f>
        <v>1650513</v>
      </c>
      <c r="I526" s="95"/>
      <c r="J526" s="77">
        <f>J527+J528+J529+J530</f>
        <v>1650513</v>
      </c>
      <c r="K526" s="95"/>
      <c r="L526" s="77">
        <f>L527+L528+L529+L530</f>
        <v>1650513</v>
      </c>
    </row>
    <row r="527" spans="1:12" ht="15.75">
      <c r="A527" s="11" t="s">
        <v>227</v>
      </c>
      <c r="B527" s="59" t="s">
        <v>184</v>
      </c>
      <c r="C527" s="59" t="s">
        <v>111</v>
      </c>
      <c r="D527" s="59" t="s">
        <v>261</v>
      </c>
      <c r="E527" s="59" t="s">
        <v>235</v>
      </c>
      <c r="F527" s="80">
        <v>1446021</v>
      </c>
      <c r="G527" s="95"/>
      <c r="H527" s="92">
        <f aca="true" t="shared" si="11" ref="H527:J532">F527+G527</f>
        <v>1446021</v>
      </c>
      <c r="I527" s="95"/>
      <c r="J527" s="92">
        <f t="shared" si="11"/>
        <v>1446021</v>
      </c>
      <c r="K527" s="95"/>
      <c r="L527" s="92">
        <f>J527+K527</f>
        <v>1446021</v>
      </c>
    </row>
    <row r="528" spans="1:12" ht="31.5">
      <c r="A528" s="11" t="s">
        <v>228</v>
      </c>
      <c r="B528" s="59" t="s">
        <v>184</v>
      </c>
      <c r="C528" s="59" t="s">
        <v>111</v>
      </c>
      <c r="D528" s="59" t="s">
        <v>261</v>
      </c>
      <c r="E528" s="59" t="s">
        <v>237</v>
      </c>
      <c r="F528" s="80">
        <v>16000</v>
      </c>
      <c r="G528" s="95"/>
      <c r="H528" s="92">
        <f t="shared" si="11"/>
        <v>16000</v>
      </c>
      <c r="I528" s="95"/>
      <c r="J528" s="92">
        <f t="shared" si="11"/>
        <v>16000</v>
      </c>
      <c r="K528" s="95"/>
      <c r="L528" s="92">
        <f>J528+K528</f>
        <v>16000</v>
      </c>
    </row>
    <row r="529" spans="1:12" ht="47.25">
      <c r="A529" s="11" t="s">
        <v>229</v>
      </c>
      <c r="B529" s="59" t="s">
        <v>184</v>
      </c>
      <c r="C529" s="59" t="s">
        <v>111</v>
      </c>
      <c r="D529" s="59" t="s">
        <v>261</v>
      </c>
      <c r="E529" s="59" t="s">
        <v>224</v>
      </c>
      <c r="F529" s="80">
        <v>82492</v>
      </c>
      <c r="G529" s="95"/>
      <c r="H529" s="92">
        <f t="shared" si="11"/>
        <v>82492</v>
      </c>
      <c r="I529" s="95"/>
      <c r="J529" s="92">
        <f t="shared" si="11"/>
        <v>82492</v>
      </c>
      <c r="K529" s="95"/>
      <c r="L529" s="92">
        <f>J529+K529</f>
        <v>82492</v>
      </c>
    </row>
    <row r="530" spans="1:12" ht="36" customHeight="1">
      <c r="A530" s="11" t="s">
        <v>247</v>
      </c>
      <c r="B530" s="59" t="s">
        <v>184</v>
      </c>
      <c r="C530" s="59" t="s">
        <v>111</v>
      </c>
      <c r="D530" s="59" t="s">
        <v>261</v>
      </c>
      <c r="E530" s="59" t="s">
        <v>225</v>
      </c>
      <c r="F530" s="80">
        <v>106000</v>
      </c>
      <c r="G530" s="95"/>
      <c r="H530" s="92">
        <f t="shared" si="11"/>
        <v>106000</v>
      </c>
      <c r="I530" s="95"/>
      <c r="J530" s="92">
        <f t="shared" si="11"/>
        <v>106000</v>
      </c>
      <c r="K530" s="95"/>
      <c r="L530" s="92">
        <f>J530+K530</f>
        <v>106000</v>
      </c>
    </row>
    <row r="531" spans="1:12" ht="82.5" customHeight="1">
      <c r="A531" s="11" t="s">
        <v>10</v>
      </c>
      <c r="B531" s="59" t="s">
        <v>184</v>
      </c>
      <c r="C531" s="59" t="s">
        <v>111</v>
      </c>
      <c r="D531" s="59" t="s">
        <v>5</v>
      </c>
      <c r="E531" s="59"/>
      <c r="F531" s="80">
        <f>F532</f>
        <v>149287</v>
      </c>
      <c r="G531" s="95"/>
      <c r="H531" s="80">
        <f>H532</f>
        <v>149287</v>
      </c>
      <c r="I531" s="95"/>
      <c r="J531" s="80">
        <f>J532</f>
        <v>149287</v>
      </c>
      <c r="K531" s="95"/>
      <c r="L531" s="80">
        <f>L532</f>
        <v>149287</v>
      </c>
    </row>
    <row r="532" spans="1:12" ht="21" customHeight="1">
      <c r="A532" s="11" t="s">
        <v>227</v>
      </c>
      <c r="B532" s="59" t="s">
        <v>184</v>
      </c>
      <c r="C532" s="59" t="s">
        <v>111</v>
      </c>
      <c r="D532" s="59" t="s">
        <v>5</v>
      </c>
      <c r="E532" s="59" t="s">
        <v>235</v>
      </c>
      <c r="F532" s="80">
        <v>149287</v>
      </c>
      <c r="G532" s="95"/>
      <c r="H532" s="92">
        <f t="shared" si="11"/>
        <v>149287</v>
      </c>
      <c r="I532" s="95"/>
      <c r="J532" s="92">
        <f t="shared" si="11"/>
        <v>149287</v>
      </c>
      <c r="K532" s="95"/>
      <c r="L532" s="92">
        <f>J532+K532</f>
        <v>149287</v>
      </c>
    </row>
    <row r="533" spans="1:12" ht="19.5" customHeight="1">
      <c r="A533" s="19" t="s">
        <v>179</v>
      </c>
      <c r="B533" s="61" t="s">
        <v>184</v>
      </c>
      <c r="C533" s="61" t="s">
        <v>146</v>
      </c>
      <c r="D533" s="61"/>
      <c r="E533" s="61"/>
      <c r="F533" s="79">
        <f>F535</f>
        <v>553000</v>
      </c>
      <c r="G533" s="95"/>
      <c r="H533" s="79">
        <f>H535</f>
        <v>553000</v>
      </c>
      <c r="I533" s="95"/>
      <c r="J533" s="79">
        <f>J535</f>
        <v>553000</v>
      </c>
      <c r="K533" s="95"/>
      <c r="L533" s="79">
        <f>L535</f>
        <v>553000</v>
      </c>
    </row>
    <row r="534" spans="1:12" ht="19.5" customHeight="1">
      <c r="A534" s="18" t="s">
        <v>490</v>
      </c>
      <c r="B534" s="61" t="s">
        <v>184</v>
      </c>
      <c r="C534" s="61" t="s">
        <v>163</v>
      </c>
      <c r="D534" s="61" t="s">
        <v>448</v>
      </c>
      <c r="E534" s="61"/>
      <c r="F534" s="79">
        <f>F535</f>
        <v>553000</v>
      </c>
      <c r="G534" s="95"/>
      <c r="H534" s="79">
        <f>H535</f>
        <v>553000</v>
      </c>
      <c r="I534" s="95"/>
      <c r="J534" s="79">
        <f>J535</f>
        <v>553000</v>
      </c>
      <c r="K534" s="95"/>
      <c r="L534" s="79">
        <f>L535</f>
        <v>553000</v>
      </c>
    </row>
    <row r="535" spans="1:12" ht="18" customHeight="1">
      <c r="A535" s="19" t="s">
        <v>180</v>
      </c>
      <c r="B535" s="61" t="s">
        <v>184</v>
      </c>
      <c r="C535" s="61" t="s">
        <v>163</v>
      </c>
      <c r="D535" s="61" t="s">
        <v>491</v>
      </c>
      <c r="E535" s="61"/>
      <c r="F535" s="79">
        <f>F536</f>
        <v>553000</v>
      </c>
      <c r="G535" s="95"/>
      <c r="H535" s="79">
        <f>H536</f>
        <v>553000</v>
      </c>
      <c r="I535" s="95"/>
      <c r="J535" s="79">
        <f>J536</f>
        <v>553000</v>
      </c>
      <c r="K535" s="95"/>
      <c r="L535" s="79">
        <f>L536</f>
        <v>553000</v>
      </c>
    </row>
    <row r="536" spans="1:12" ht="33" customHeight="1">
      <c r="A536" s="18" t="s">
        <v>477</v>
      </c>
      <c r="B536" s="61" t="s">
        <v>184</v>
      </c>
      <c r="C536" s="61" t="s">
        <v>163</v>
      </c>
      <c r="D536" s="61" t="s">
        <v>431</v>
      </c>
      <c r="E536" s="61" t="s">
        <v>236</v>
      </c>
      <c r="F536" s="80">
        <v>553000</v>
      </c>
      <c r="G536" s="95"/>
      <c r="H536" s="92">
        <f>F536+G536</f>
        <v>553000</v>
      </c>
      <c r="I536" s="95"/>
      <c r="J536" s="92">
        <f>H536+I536</f>
        <v>553000</v>
      </c>
      <c r="K536" s="95"/>
      <c r="L536" s="92">
        <f>J536+K536</f>
        <v>553000</v>
      </c>
    </row>
    <row r="537" spans="1:12" ht="47.25">
      <c r="A537" s="10" t="s">
        <v>202</v>
      </c>
      <c r="B537" s="58" t="s">
        <v>187</v>
      </c>
      <c r="C537" s="58"/>
      <c r="D537" s="59"/>
      <c r="E537" s="59"/>
      <c r="F537" s="78">
        <f>F538</f>
        <v>1645800</v>
      </c>
      <c r="G537" s="95"/>
      <c r="H537" s="78">
        <f>H538</f>
        <v>1645800</v>
      </c>
      <c r="I537" s="95"/>
      <c r="J537" s="78">
        <f>J538</f>
        <v>1645800</v>
      </c>
      <c r="K537" s="95"/>
      <c r="L537" s="78">
        <f>L538</f>
        <v>1645800</v>
      </c>
    </row>
    <row r="538" spans="1:12" ht="70.5" customHeight="1">
      <c r="A538" s="11" t="s">
        <v>152</v>
      </c>
      <c r="B538" s="59" t="s">
        <v>187</v>
      </c>
      <c r="C538" s="59" t="s">
        <v>113</v>
      </c>
      <c r="D538" s="59" t="s">
        <v>448</v>
      </c>
      <c r="E538" s="59"/>
      <c r="F538" s="76">
        <f>F539+F545</f>
        <v>1645800</v>
      </c>
      <c r="G538" s="95"/>
      <c r="H538" s="76">
        <f>H539+H545</f>
        <v>1645800</v>
      </c>
      <c r="I538" s="95"/>
      <c r="J538" s="76">
        <f>J539+J545</f>
        <v>1645800</v>
      </c>
      <c r="K538" s="95"/>
      <c r="L538" s="76">
        <f>L539+L545</f>
        <v>1645800</v>
      </c>
    </row>
    <row r="539" spans="1:12" ht="32.25" customHeight="1">
      <c r="A539" s="11" t="s">
        <v>149</v>
      </c>
      <c r="B539" s="59" t="s">
        <v>187</v>
      </c>
      <c r="C539" s="59" t="s">
        <v>113</v>
      </c>
      <c r="D539" s="59" t="s">
        <v>261</v>
      </c>
      <c r="E539" s="59"/>
      <c r="F539" s="79">
        <f>F540</f>
        <v>949987</v>
      </c>
      <c r="G539" s="95"/>
      <c r="H539" s="79">
        <f>H540</f>
        <v>949987</v>
      </c>
      <c r="I539" s="95"/>
      <c r="J539" s="79">
        <f>J540</f>
        <v>949987</v>
      </c>
      <c r="K539" s="95"/>
      <c r="L539" s="79">
        <f>L540</f>
        <v>949987</v>
      </c>
    </row>
    <row r="540" spans="1:12" ht="20.25" customHeight="1">
      <c r="A540" s="11" t="s">
        <v>165</v>
      </c>
      <c r="B540" s="59" t="s">
        <v>187</v>
      </c>
      <c r="C540" s="59" t="s">
        <v>113</v>
      </c>
      <c r="D540" s="59" t="s">
        <v>261</v>
      </c>
      <c r="E540" s="59"/>
      <c r="F540" s="79">
        <f>F541+F542+F543+F544</f>
        <v>949987</v>
      </c>
      <c r="G540" s="95"/>
      <c r="H540" s="79">
        <f>H541+H542+H543+H544</f>
        <v>949987</v>
      </c>
      <c r="I540" s="95"/>
      <c r="J540" s="79">
        <f>J541+J542+J543+J544</f>
        <v>949987</v>
      </c>
      <c r="K540" s="95"/>
      <c r="L540" s="79">
        <f>L541+L542+L543+L544</f>
        <v>949987</v>
      </c>
    </row>
    <row r="541" spans="1:12" ht="15.75">
      <c r="A541" s="11" t="s">
        <v>227</v>
      </c>
      <c r="B541" s="59" t="s">
        <v>187</v>
      </c>
      <c r="C541" s="59" t="s">
        <v>113</v>
      </c>
      <c r="D541" s="59" t="s">
        <v>261</v>
      </c>
      <c r="E541" s="59" t="s">
        <v>235</v>
      </c>
      <c r="F541" s="80">
        <v>896361</v>
      </c>
      <c r="G541" s="95"/>
      <c r="H541" s="92">
        <f aca="true" t="shared" si="12" ref="H541:J547">F541+G541</f>
        <v>896361</v>
      </c>
      <c r="I541" s="95"/>
      <c r="J541" s="92">
        <f t="shared" si="12"/>
        <v>896361</v>
      </c>
      <c r="K541" s="95"/>
      <c r="L541" s="92">
        <f>J541+K541</f>
        <v>896361</v>
      </c>
    </row>
    <row r="542" spans="1:12" ht="31.5">
      <c r="A542" s="11" t="s">
        <v>228</v>
      </c>
      <c r="B542" s="59" t="s">
        <v>187</v>
      </c>
      <c r="C542" s="59" t="s">
        <v>113</v>
      </c>
      <c r="D542" s="59" t="s">
        <v>261</v>
      </c>
      <c r="E542" s="59" t="s">
        <v>237</v>
      </c>
      <c r="F542" s="80">
        <v>2290</v>
      </c>
      <c r="G542" s="95"/>
      <c r="H542" s="92">
        <f t="shared" si="12"/>
        <v>2290</v>
      </c>
      <c r="I542" s="95"/>
      <c r="J542" s="92">
        <f t="shared" si="12"/>
        <v>2290</v>
      </c>
      <c r="K542" s="95"/>
      <c r="L542" s="92">
        <f>J542+K542</f>
        <v>2290</v>
      </c>
    </row>
    <row r="543" spans="1:12" ht="47.25">
      <c r="A543" s="11" t="s">
        <v>229</v>
      </c>
      <c r="B543" s="59" t="s">
        <v>187</v>
      </c>
      <c r="C543" s="59" t="s">
        <v>113</v>
      </c>
      <c r="D543" s="59" t="s">
        <v>261</v>
      </c>
      <c r="E543" s="59" t="s">
        <v>224</v>
      </c>
      <c r="F543" s="80">
        <v>12100</v>
      </c>
      <c r="G543" s="95"/>
      <c r="H543" s="92">
        <f t="shared" si="12"/>
        <v>12100</v>
      </c>
      <c r="I543" s="95"/>
      <c r="J543" s="92">
        <f t="shared" si="12"/>
        <v>12100</v>
      </c>
      <c r="K543" s="95"/>
      <c r="L543" s="92">
        <f>J543+K543</f>
        <v>12100</v>
      </c>
    </row>
    <row r="544" spans="1:12" ht="31.5">
      <c r="A544" s="11" t="s">
        <v>247</v>
      </c>
      <c r="B544" s="59" t="s">
        <v>187</v>
      </c>
      <c r="C544" s="59" t="s">
        <v>113</v>
      </c>
      <c r="D544" s="59" t="s">
        <v>261</v>
      </c>
      <c r="E544" s="59" t="s">
        <v>225</v>
      </c>
      <c r="F544" s="80">
        <v>39236</v>
      </c>
      <c r="G544" s="95"/>
      <c r="H544" s="92">
        <f t="shared" si="12"/>
        <v>39236</v>
      </c>
      <c r="I544" s="95"/>
      <c r="J544" s="92">
        <f t="shared" si="12"/>
        <v>39236</v>
      </c>
      <c r="K544" s="95"/>
      <c r="L544" s="92">
        <f>J544+K544</f>
        <v>39236</v>
      </c>
    </row>
    <row r="545" spans="1:12" ht="47.25">
      <c r="A545" s="11" t="s">
        <v>153</v>
      </c>
      <c r="B545" s="59" t="s">
        <v>187</v>
      </c>
      <c r="C545" s="59" t="s">
        <v>113</v>
      </c>
      <c r="D545" s="59" t="s">
        <v>262</v>
      </c>
      <c r="E545" s="59"/>
      <c r="F545" s="79">
        <f>F546+F547</f>
        <v>695813</v>
      </c>
      <c r="G545" s="95"/>
      <c r="H545" s="79">
        <f>H546+H547</f>
        <v>695813</v>
      </c>
      <c r="I545" s="95"/>
      <c r="J545" s="79">
        <f>J546+J547</f>
        <v>695813</v>
      </c>
      <c r="K545" s="95"/>
      <c r="L545" s="79">
        <f>L546+L547</f>
        <v>695813</v>
      </c>
    </row>
    <row r="546" spans="1:12" ht="15.75">
      <c r="A546" s="11" t="s">
        <v>227</v>
      </c>
      <c r="B546" s="69" t="s">
        <v>187</v>
      </c>
      <c r="C546" s="69" t="s">
        <v>113</v>
      </c>
      <c r="D546" s="59" t="s">
        <v>262</v>
      </c>
      <c r="E546" s="69" t="s">
        <v>235</v>
      </c>
      <c r="F546" s="80">
        <v>693413</v>
      </c>
      <c r="G546" s="95"/>
      <c r="H546" s="92">
        <f t="shared" si="12"/>
        <v>693413</v>
      </c>
      <c r="I546" s="95"/>
      <c r="J546" s="92">
        <f t="shared" si="12"/>
        <v>693413</v>
      </c>
      <c r="K546" s="95"/>
      <c r="L546" s="92">
        <f>J546+K546</f>
        <v>693413</v>
      </c>
    </row>
    <row r="547" spans="1:12" ht="33.75" customHeight="1">
      <c r="A547" s="11" t="s">
        <v>228</v>
      </c>
      <c r="B547" s="69" t="s">
        <v>187</v>
      </c>
      <c r="C547" s="69" t="s">
        <v>113</v>
      </c>
      <c r="D547" s="59" t="s">
        <v>262</v>
      </c>
      <c r="E547" s="69" t="s">
        <v>237</v>
      </c>
      <c r="F547" s="80">
        <v>2400</v>
      </c>
      <c r="G547" s="95"/>
      <c r="H547" s="92">
        <f t="shared" si="12"/>
        <v>2400</v>
      </c>
      <c r="I547" s="95"/>
      <c r="J547" s="92">
        <f t="shared" si="12"/>
        <v>2400</v>
      </c>
      <c r="K547" s="95"/>
      <c r="L547" s="92">
        <f>J547+K547</f>
        <v>2400</v>
      </c>
    </row>
    <row r="548" spans="1:12" ht="47.25">
      <c r="A548" s="39" t="s">
        <v>201</v>
      </c>
      <c r="B548" s="70" t="s">
        <v>200</v>
      </c>
      <c r="C548" s="69"/>
      <c r="D548" s="69"/>
      <c r="E548" s="69"/>
      <c r="F548" s="81">
        <f>F549+F559</f>
        <v>6983400</v>
      </c>
      <c r="G548" s="95"/>
      <c r="H548" s="81">
        <f>H549+H559</f>
        <v>6983400</v>
      </c>
      <c r="I548" s="95"/>
      <c r="J548" s="81">
        <f>J549+J559</f>
        <v>6983400</v>
      </c>
      <c r="K548" s="95"/>
      <c r="L548" s="81">
        <f>L549+L559</f>
        <v>6983400</v>
      </c>
    </row>
    <row r="549" spans="1:12" ht="62.25" customHeight="1">
      <c r="A549" s="14" t="s">
        <v>527</v>
      </c>
      <c r="B549" s="59" t="s">
        <v>200</v>
      </c>
      <c r="C549" s="59" t="s">
        <v>113</v>
      </c>
      <c r="D549" s="59" t="s">
        <v>528</v>
      </c>
      <c r="E549" s="59"/>
      <c r="F549" s="79">
        <f>F550</f>
        <v>6900400</v>
      </c>
      <c r="G549" s="95"/>
      <c r="H549" s="79">
        <f>H550</f>
        <v>6900400</v>
      </c>
      <c r="I549" s="95"/>
      <c r="J549" s="79">
        <f>J550</f>
        <v>6900400</v>
      </c>
      <c r="K549" s="95"/>
      <c r="L549" s="79">
        <f>L550</f>
        <v>6900400</v>
      </c>
    </row>
    <row r="550" spans="1:12" ht="63">
      <c r="A550" s="13" t="s">
        <v>524</v>
      </c>
      <c r="B550" s="59" t="s">
        <v>200</v>
      </c>
      <c r="C550" s="59" t="s">
        <v>113</v>
      </c>
      <c r="D550" s="59" t="s">
        <v>554</v>
      </c>
      <c r="E550" s="59"/>
      <c r="F550" s="79">
        <f>F551+F557</f>
        <v>6900400</v>
      </c>
      <c r="G550" s="95"/>
      <c r="H550" s="79">
        <f>H551+H557</f>
        <v>6900400</v>
      </c>
      <c r="I550" s="95"/>
      <c r="J550" s="79">
        <f>J551+J557</f>
        <v>6900400</v>
      </c>
      <c r="K550" s="95"/>
      <c r="L550" s="79">
        <f>L551+L557</f>
        <v>6900400</v>
      </c>
    </row>
    <row r="551" spans="1:12" ht="15.75">
      <c r="A551" s="11" t="s">
        <v>165</v>
      </c>
      <c r="B551" s="59" t="s">
        <v>200</v>
      </c>
      <c r="C551" s="59" t="s">
        <v>113</v>
      </c>
      <c r="D551" s="59" t="s">
        <v>523</v>
      </c>
      <c r="E551" s="59"/>
      <c r="F551" s="79">
        <f>F552+F554+F555+F556+F553</f>
        <v>6759600</v>
      </c>
      <c r="G551" s="95"/>
      <c r="H551" s="79">
        <f>H552+H554+H555+H556+H553</f>
        <v>6759600</v>
      </c>
      <c r="I551" s="95"/>
      <c r="J551" s="79">
        <f>J552+J554+J555+J556+J553</f>
        <v>6759600</v>
      </c>
      <c r="K551" s="95"/>
      <c r="L551" s="79">
        <f>L552+L554+L555+L556+L553</f>
        <v>6759600</v>
      </c>
    </row>
    <row r="552" spans="1:12" ht="15.75">
      <c r="A552" s="11" t="s">
        <v>227</v>
      </c>
      <c r="B552" s="59" t="s">
        <v>200</v>
      </c>
      <c r="C552" s="59" t="s">
        <v>113</v>
      </c>
      <c r="D552" s="59" t="s">
        <v>523</v>
      </c>
      <c r="E552" s="59" t="s">
        <v>235</v>
      </c>
      <c r="F552" s="80">
        <v>5393100</v>
      </c>
      <c r="G552" s="95"/>
      <c r="H552" s="92">
        <f aca="true" t="shared" si="13" ref="H552:J558">F552+G552</f>
        <v>5393100</v>
      </c>
      <c r="I552" s="95"/>
      <c r="J552" s="92">
        <f t="shared" si="13"/>
        <v>5393100</v>
      </c>
      <c r="K552" s="95"/>
      <c r="L552" s="92">
        <f>J552+K552</f>
        <v>5393100</v>
      </c>
    </row>
    <row r="553" spans="1:12" ht="36" customHeight="1">
      <c r="A553" s="11" t="s">
        <v>228</v>
      </c>
      <c r="B553" s="59" t="s">
        <v>200</v>
      </c>
      <c r="C553" s="59" t="s">
        <v>113</v>
      </c>
      <c r="D553" s="59" t="s">
        <v>523</v>
      </c>
      <c r="E553" s="59" t="s">
        <v>237</v>
      </c>
      <c r="F553" s="80">
        <v>6800</v>
      </c>
      <c r="G553" s="95"/>
      <c r="H553" s="92">
        <f t="shared" si="13"/>
        <v>6800</v>
      </c>
      <c r="I553" s="95"/>
      <c r="J553" s="92">
        <f t="shared" si="13"/>
        <v>6800</v>
      </c>
      <c r="K553" s="95"/>
      <c r="L553" s="92">
        <f>J553+K553</f>
        <v>6800</v>
      </c>
    </row>
    <row r="554" spans="1:12" ht="47.25" customHeight="1">
      <c r="A554" s="11" t="s">
        <v>229</v>
      </c>
      <c r="B554" s="59" t="s">
        <v>200</v>
      </c>
      <c r="C554" s="59" t="s">
        <v>113</v>
      </c>
      <c r="D554" s="59" t="s">
        <v>523</v>
      </c>
      <c r="E554" s="59" t="s">
        <v>224</v>
      </c>
      <c r="F554" s="80">
        <v>1297100</v>
      </c>
      <c r="G554" s="95"/>
      <c r="H554" s="92">
        <f t="shared" si="13"/>
        <v>1297100</v>
      </c>
      <c r="I554" s="95"/>
      <c r="J554" s="92">
        <f t="shared" si="13"/>
        <v>1297100</v>
      </c>
      <c r="K554" s="95"/>
      <c r="L554" s="92">
        <f>J554+K554</f>
        <v>1297100</v>
      </c>
    </row>
    <row r="555" spans="1:12" ht="33.75" customHeight="1">
      <c r="A555" s="11" t="s">
        <v>247</v>
      </c>
      <c r="B555" s="59" t="s">
        <v>200</v>
      </c>
      <c r="C555" s="59" t="s">
        <v>113</v>
      </c>
      <c r="D555" s="59" t="s">
        <v>523</v>
      </c>
      <c r="E555" s="59" t="s">
        <v>225</v>
      </c>
      <c r="F555" s="80">
        <v>62000</v>
      </c>
      <c r="G555" s="95"/>
      <c r="H555" s="92">
        <f t="shared" si="13"/>
        <v>62000</v>
      </c>
      <c r="I555" s="95"/>
      <c r="J555" s="92">
        <f t="shared" si="13"/>
        <v>62000</v>
      </c>
      <c r="K555" s="95"/>
      <c r="L555" s="92">
        <f>J555+K555</f>
        <v>62000</v>
      </c>
    </row>
    <row r="556" spans="1:12" ht="33" customHeight="1">
      <c r="A556" s="11" t="s">
        <v>30</v>
      </c>
      <c r="B556" s="59" t="s">
        <v>200</v>
      </c>
      <c r="C556" s="59" t="s">
        <v>113</v>
      </c>
      <c r="D556" s="59" t="s">
        <v>523</v>
      </c>
      <c r="E556" s="59" t="s">
        <v>226</v>
      </c>
      <c r="F556" s="80">
        <v>600</v>
      </c>
      <c r="G556" s="95"/>
      <c r="H556" s="92">
        <f t="shared" si="13"/>
        <v>600</v>
      </c>
      <c r="I556" s="95"/>
      <c r="J556" s="92">
        <f t="shared" si="13"/>
        <v>600</v>
      </c>
      <c r="K556" s="95"/>
      <c r="L556" s="92">
        <f>J556+K556</f>
        <v>600</v>
      </c>
    </row>
    <row r="557" spans="1:12" ht="33.75" customHeight="1">
      <c r="A557" s="13" t="s">
        <v>11</v>
      </c>
      <c r="B557" s="59" t="s">
        <v>200</v>
      </c>
      <c r="C557" s="59" t="s">
        <v>113</v>
      </c>
      <c r="D557" s="59" t="s">
        <v>12</v>
      </c>
      <c r="E557" s="59"/>
      <c r="F557" s="80">
        <f>F558</f>
        <v>140800</v>
      </c>
      <c r="G557" s="95"/>
      <c r="H557" s="80">
        <f>H558</f>
        <v>140800</v>
      </c>
      <c r="I557" s="95"/>
      <c r="J557" s="80">
        <f>J558</f>
        <v>140800</v>
      </c>
      <c r="K557" s="95"/>
      <c r="L557" s="80">
        <f>L558</f>
        <v>140800</v>
      </c>
    </row>
    <row r="558" spans="1:12" ht="36.75" customHeight="1">
      <c r="A558" s="13" t="s">
        <v>228</v>
      </c>
      <c r="B558" s="59" t="s">
        <v>200</v>
      </c>
      <c r="C558" s="59" t="s">
        <v>113</v>
      </c>
      <c r="D558" s="59" t="s">
        <v>12</v>
      </c>
      <c r="E558" s="59" t="s">
        <v>235</v>
      </c>
      <c r="F558" s="80">
        <v>140800</v>
      </c>
      <c r="G558" s="95"/>
      <c r="H558" s="92">
        <f t="shared" si="13"/>
        <v>140800</v>
      </c>
      <c r="I558" s="95"/>
      <c r="J558" s="92">
        <f t="shared" si="13"/>
        <v>140800</v>
      </c>
      <c r="K558" s="95"/>
      <c r="L558" s="92">
        <f>J558+K558</f>
        <v>140800</v>
      </c>
    </row>
    <row r="559" spans="1:12" ht="63">
      <c r="A559" s="14" t="s">
        <v>527</v>
      </c>
      <c r="B559" s="61" t="s">
        <v>200</v>
      </c>
      <c r="C559" s="61" t="s">
        <v>198</v>
      </c>
      <c r="D559" s="61" t="s">
        <v>528</v>
      </c>
      <c r="E559" s="61"/>
      <c r="F559" s="77">
        <f>F560</f>
        <v>83000</v>
      </c>
      <c r="G559" s="95"/>
      <c r="H559" s="77">
        <f>H560</f>
        <v>83000</v>
      </c>
      <c r="I559" s="95"/>
      <c r="J559" s="77">
        <f>J560</f>
        <v>83000</v>
      </c>
      <c r="K559" s="95"/>
      <c r="L559" s="77">
        <f>L560</f>
        <v>83000</v>
      </c>
    </row>
    <row r="560" spans="1:12" ht="31.5">
      <c r="A560" s="14" t="s">
        <v>529</v>
      </c>
      <c r="B560" s="61" t="s">
        <v>200</v>
      </c>
      <c r="C560" s="61" t="s">
        <v>199</v>
      </c>
      <c r="D560" s="59" t="s">
        <v>555</v>
      </c>
      <c r="E560" s="59"/>
      <c r="F560" s="77">
        <f>F561</f>
        <v>83000</v>
      </c>
      <c r="G560" s="95"/>
      <c r="H560" s="77">
        <f>H561</f>
        <v>83000</v>
      </c>
      <c r="I560" s="95"/>
      <c r="J560" s="77">
        <f>J561</f>
        <v>83000</v>
      </c>
      <c r="K560" s="95"/>
      <c r="L560" s="77">
        <f>L561</f>
        <v>83000</v>
      </c>
    </row>
    <row r="561" spans="1:12" ht="30" customHeight="1">
      <c r="A561" s="13" t="s">
        <v>212</v>
      </c>
      <c r="B561" s="61" t="s">
        <v>200</v>
      </c>
      <c r="C561" s="61" t="s">
        <v>199</v>
      </c>
      <c r="D561" s="59" t="s">
        <v>544</v>
      </c>
      <c r="E561" s="59" t="s">
        <v>240</v>
      </c>
      <c r="F561" s="80">
        <v>83000</v>
      </c>
      <c r="G561" s="95"/>
      <c r="H561" s="92">
        <f>F561+G561</f>
        <v>83000</v>
      </c>
      <c r="I561" s="95"/>
      <c r="J561" s="92">
        <f>H561+I561</f>
        <v>83000</v>
      </c>
      <c r="K561" s="95"/>
      <c r="L561" s="92">
        <f>J561+K561</f>
        <v>83000</v>
      </c>
    </row>
    <row r="562" spans="1:12" ht="0.75" customHeight="1" hidden="1">
      <c r="A562" s="10"/>
      <c r="B562" s="66"/>
      <c r="C562" s="66"/>
      <c r="D562" s="66"/>
      <c r="E562" s="66"/>
      <c r="F562" s="75"/>
      <c r="G562" s="95"/>
      <c r="H562" s="75"/>
      <c r="I562" s="95"/>
      <c r="J562" s="75"/>
      <c r="K562" s="95"/>
      <c r="L562" s="75"/>
    </row>
    <row r="563" spans="1:12" ht="15.75" customHeight="1" hidden="1">
      <c r="A563" s="11"/>
      <c r="B563" s="59"/>
      <c r="C563" s="59"/>
      <c r="D563" s="59"/>
      <c r="E563" s="59"/>
      <c r="F563" s="75"/>
      <c r="G563" s="95"/>
      <c r="H563" s="75"/>
      <c r="I563" s="95"/>
      <c r="J563" s="75"/>
      <c r="K563" s="95"/>
      <c r="L563" s="75"/>
    </row>
    <row r="564" spans="1:12" ht="18" customHeight="1" hidden="1">
      <c r="A564" s="11"/>
      <c r="B564" s="59"/>
      <c r="C564" s="59"/>
      <c r="D564" s="59"/>
      <c r="E564" s="59"/>
      <c r="F564" s="75"/>
      <c r="G564" s="95"/>
      <c r="H564" s="75"/>
      <c r="I564" s="95"/>
      <c r="J564" s="75"/>
      <c r="K564" s="95"/>
      <c r="L564" s="75"/>
    </row>
    <row r="565" spans="1:12" ht="15" customHeight="1" hidden="1">
      <c r="A565" s="11"/>
      <c r="B565" s="59"/>
      <c r="C565" s="59"/>
      <c r="D565" s="59"/>
      <c r="E565" s="59"/>
      <c r="F565" s="75"/>
      <c r="G565" s="95"/>
      <c r="H565" s="75"/>
      <c r="I565" s="95"/>
      <c r="J565" s="75"/>
      <c r="K565" s="95"/>
      <c r="L565" s="75"/>
    </row>
    <row r="566" spans="1:12" ht="17.25" customHeight="1" hidden="1">
      <c r="A566" s="11"/>
      <c r="B566" s="59"/>
      <c r="C566" s="59"/>
      <c r="D566" s="59"/>
      <c r="E566" s="59"/>
      <c r="F566" s="75"/>
      <c r="G566" s="95"/>
      <c r="H566" s="75"/>
      <c r="I566" s="95"/>
      <c r="J566" s="75"/>
      <c r="K566" s="95"/>
      <c r="L566" s="75"/>
    </row>
    <row r="567" spans="1:12" ht="21" customHeight="1" hidden="1">
      <c r="A567" s="11"/>
      <c r="B567" s="59"/>
      <c r="C567" s="59"/>
      <c r="D567" s="59"/>
      <c r="E567" s="59"/>
      <c r="F567" s="75"/>
      <c r="G567" s="95"/>
      <c r="H567" s="75"/>
      <c r="I567" s="95"/>
      <c r="J567" s="75"/>
      <c r="K567" s="95"/>
      <c r="L567" s="75"/>
    </row>
    <row r="568" spans="1:12" ht="32.25" customHeight="1" hidden="1">
      <c r="A568" s="11"/>
      <c r="B568" s="59"/>
      <c r="C568" s="59"/>
      <c r="D568" s="59"/>
      <c r="E568" s="59"/>
      <c r="F568" s="75"/>
      <c r="G568" s="95"/>
      <c r="H568" s="75"/>
      <c r="I568" s="95"/>
      <c r="J568" s="75"/>
      <c r="K568" s="95"/>
      <c r="L568" s="75"/>
    </row>
    <row r="569" spans="1:12" ht="18" customHeight="1">
      <c r="A569" s="10" t="s">
        <v>185</v>
      </c>
      <c r="B569" s="71"/>
      <c r="C569" s="71"/>
      <c r="D569" s="71"/>
      <c r="E569" s="71"/>
      <c r="F569" s="78">
        <f>F17+F309+F339+F481+F517+F537+F548</f>
        <v>1026411100</v>
      </c>
      <c r="G569" s="96"/>
      <c r="H569" s="78">
        <f>H17+H309+H339+H481+H517+H537+H548</f>
        <v>964608800</v>
      </c>
      <c r="I569" s="95"/>
      <c r="J569" s="78">
        <f>J17+J309+J339+J481+J517+J537+J548</f>
        <v>1037080918.72</v>
      </c>
      <c r="K569" s="95"/>
      <c r="L569" s="78">
        <f>L17+L309+L339+L481+L517+L537+L548</f>
        <v>1037080918.72</v>
      </c>
    </row>
    <row r="570" spans="5:8" ht="15.75">
      <c r="E570" s="50"/>
      <c r="F570" s="50"/>
      <c r="G570" s="50"/>
      <c r="H570" s="50"/>
    </row>
    <row r="571" spans="5:8" ht="15.75">
      <c r="E571" s="50"/>
      <c r="F571" s="50"/>
      <c r="G571" s="50"/>
      <c r="H571" s="50"/>
    </row>
    <row r="572" spans="5:8" ht="15.75">
      <c r="E572" s="50"/>
      <c r="F572" s="50"/>
      <c r="G572" s="50"/>
      <c r="H572" s="50"/>
    </row>
    <row r="573" spans="5:8" ht="15.75">
      <c r="E573" s="50"/>
      <c r="F573" s="50"/>
      <c r="G573" s="50"/>
      <c r="H573" s="50"/>
    </row>
    <row r="574" spans="5:8" ht="15.75">
      <c r="E574" s="50"/>
      <c r="F574" s="50"/>
      <c r="G574" s="50"/>
      <c r="H574" s="50"/>
    </row>
    <row r="575" spans="5:8" ht="15.75">
      <c r="E575" s="50"/>
      <c r="F575" s="50"/>
      <c r="G575" s="50"/>
      <c r="H575" s="50"/>
    </row>
    <row r="576" spans="5:8" ht="15.75">
      <c r="E576" s="50"/>
      <c r="F576" s="50"/>
      <c r="G576" s="50"/>
      <c r="H576" s="50"/>
    </row>
    <row r="577" spans="5:8" ht="15.75">
      <c r="E577" s="50"/>
      <c r="F577" s="50"/>
      <c r="G577" s="50"/>
      <c r="H577" s="50"/>
    </row>
    <row r="578" spans="5:8" ht="15.75">
      <c r="E578" s="50"/>
      <c r="F578" s="50"/>
      <c r="G578" s="50"/>
      <c r="H578" s="50"/>
    </row>
  </sheetData>
  <sheetProtection selectLockedCells="1" selectUnlockedCells="1"/>
  <mergeCells count="3">
    <mergeCell ref="D2:E5"/>
    <mergeCell ref="A12:H12"/>
    <mergeCell ref="C8:L11"/>
  </mergeCells>
  <printOptions/>
  <pageMargins left="0.7874015748031497" right="0.7874015748031497" top="0" bottom="0" header="0.5118110236220472" footer="0.5118110236220472"/>
  <pageSetup fitToHeight="3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User</cp:lastModifiedBy>
  <cp:lastPrinted>2014-12-22T06:38:13Z</cp:lastPrinted>
  <dcterms:created xsi:type="dcterms:W3CDTF">2007-07-11T08:12:53Z</dcterms:created>
  <dcterms:modified xsi:type="dcterms:W3CDTF">2015-03-30T09:53:47Z</dcterms:modified>
  <cp:category/>
  <cp:version/>
  <cp:contentType/>
  <cp:contentStatus/>
</cp:coreProperties>
</file>