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<sst xmlns="http://schemas.openxmlformats.org/spreadsheetml/2006/main" count="249" uniqueCount="245">
  <si>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</si>
  <si>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</si>
  <si>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</si>
  <si>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</si>
  <si>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</si>
  <si>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</si>
  <si>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</si>
  <si>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</si>
  <si>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</si>
  <si>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</si>
  <si>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</si>
  <si>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</si>
  <si>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</si>
  <si>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</si>
  <si>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</si>
  <si>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</si>
  <si>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</si>
  <si>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</si>
  <si>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</si>
  <si>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</si>
  <si>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</si>
  <si>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</si>
  <si>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</si>
  <si>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</si>
  <si>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</si>
  <si>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</si>
  <si>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</si>
  <si>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</si>
  <si>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</si>
  <si>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</si>
  <si>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</si>
  <si>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</si>
  <si>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</si>
  <si>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</si>
  <si>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</si>
  <si>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</si>
  <si>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</si>
  <si>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</si>
  <si>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</si>
  <si>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</si>
  <si>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</si>
  <si>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</si>
  <si>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</si>
  <si>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</si>
  <si>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</si>
  <si>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</si>
  <si>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</si>
  <si>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</si>
  <si>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</si>
  <si>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</si>
  <si>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</si>
  <si>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</si>
  <si>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</si>
  <si>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</si>
  <si>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</si>
  <si>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</si>
  <si>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</si>
  <si>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</si>
  <si>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</si>
  <si>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</si>
  <si>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</si>
  <si>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</si>
  <si>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</si>
  <si>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</si>
  <si>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</si>
  <si>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</si>
  <si>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</si>
  <si>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</si>
  <si>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</si>
  <si>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</si>
  <si>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</si>
  <si>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</si>
  <si>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</si>
  <si>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</si>
  <si>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</si>
  <si>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</si>
  <si>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</si>
  <si>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</si>
  <si>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</si>
  <si>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</si>
  <si>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</si>
  <si>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</si>
  <si>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</si>
  <si>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</si>
  <si>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</si>
  <si>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</si>
  <si>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</si>
  <si>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</si>
  <si>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</si>
  <si>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</si>
  <si>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</si>
  <si>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</si>
  <si>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</si>
  <si>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</si>
  <si>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</si>
  <si>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</si>
  <si>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</si>
  <si>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</si>
  <si>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</si>
  <si>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</si>
  <si>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</si>
  <si>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</si>
  <si>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</si>
  <si>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</si>
  <si>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</si>
  <si>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</si>
  <si>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</si>
  <si>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</si>
  <si>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</si>
  <si>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</si>
  <si>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</si>
  <si>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</si>
  <si>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</si>
  <si>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</si>
  <si>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</si>
  <si>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</si>
  <si>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</si>
  <si>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</si>
  <si>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</si>
  <si>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</si>
  <si>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</si>
  <si>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</si>
  <si>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</si>
  <si>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</si>
  <si>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</si>
  <si>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</si>
  <si>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</si>
  <si>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</si>
  <si>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</si>
  <si>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</si>
  <si>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</si>
  <si>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</si>
  <si>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</si>
  <si>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</si>
  <si>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</si>
  <si>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</si>
  <si>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</si>
  <si>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</si>
  <si>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</si>
  <si>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</si>
  <si>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</si>
  <si>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</si>
  <si>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</si>
  <si>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</si>
  <si>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</si>
  <si>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</si>
  <si>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</si>
  <si>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</si>
  <si>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</si>
  <si>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</si>
  <si>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</si>
  <si>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</si>
  <si>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</si>
  <si>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</si>
  <si>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</si>
  <si>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</si>
  <si>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</si>
  <si>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</si>
  <si>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</si>
  <si>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</si>
  <si>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</si>
  <si>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</si>
  <si>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</si>
  <si>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</si>
  <si>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</si>
  <si>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</si>
  <si>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</si>
  <si>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</si>
  <si>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</si>
  <si>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</si>
  <si>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</si>
  <si>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</si>
  <si>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</si>
  <si>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</si>
  <si>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</si>
  <si>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</si>
  <si>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</si>
  <si>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</si>
  <si>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</si>
  <si>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</si>
  <si>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Налог, взимаемый в связи с применением упрощенной системы налогообложения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</si>
  <si>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</si>
  <si>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</si>
  <si>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к решению Думы МО Красноуфимский округ</t>
  </si>
  <si>
    <t>000 2 02 04999 04 0000 151</t>
  </si>
  <si>
    <t>000 2 02 04000 00 0000 151</t>
  </si>
  <si>
    <t>Иные межбюджетные трансферты</t>
  </si>
  <si>
    <t>000 2 02 02077 04 0000 151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</si>
  <si>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</si>
  <si>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</si>
  <si>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>ПРОЧИЕ БЕЗВОЗМЕЗДНЫЕ ПОСТУПЛЕНИЯ</t>
  </si>
  <si>
    <t>Прочие безвозмездные поступления в бюджеты городских округов</t>
  </si>
  <si>
    <t>000 2 02 02051 04 0000 151</t>
  </si>
  <si>
    <t>Субсидии бюджетам городских округов на софинансирование капитальных вложений в объекты муниципальной собственности &lt;3*&gt;</t>
  </si>
  <si>
    <t>Прочие межбюджетные трансферты, передаваемые бюджетам городских округов &lt;7*&gt;</t>
  </si>
  <si>
    <t>000 1 11 03000 00 0000 120</t>
  </si>
  <si>
    <t>Проценты, полученные от предоставления бюджетных кредитов внутри страны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</si>
  <si>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</si>
  <si>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</si>
  <si>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000 2 02 04052 04 0000 151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</si>
  <si>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</si>
  <si>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</si>
  <si>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</si>
  <si>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</si>
  <si>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</si>
  <si>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000 1 05 01000 00 0000 110</t>
  </si>
  <si>
    <t>000 1 16 35000 04 0000 140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</si>
  <si>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</si>
  <si>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000 1 16 33000 04 0000 140</t>
  </si>
  <si>
    <t>Денежные взыскания за нарушение законодательства РФ о контрактной сисиеме в сфере закупок товаров, работ, услуг для обеспечения государственных и муниципальных нужд для нужд городских округов</t>
  </si>
  <si>
    <t>000 1 09 00000 00 0000 000</t>
  </si>
  <si>
    <t>ЗАДОЛЖЕННОСТЬ ПО ОТМЕНЕННЫМ НАЛОГАМ,СБОРАМ И ИНЫМ ОБЯЗАТЕЛЬНЫМ ПЛАТЕЖАМ</t>
  </si>
  <si>
    <t xml:space="preserve">901 1 16 23041 04 0000 140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</si>
  <si>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</si>
  <si>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 xml:space="preserve">                                                         Приложение № 2 </t>
  </si>
  <si>
    <t>Сводные показатели исполнения доходной части бюджета МО Красноуфимский округ за 2016 год</t>
  </si>
  <si>
    <t>Исполнено</t>
  </si>
  <si>
    <t>в рублях</t>
  </si>
  <si>
    <t>в %</t>
  </si>
  <si>
    <t>000 1 08 03000 01 0000 110</t>
  </si>
  <si>
    <t>Государственная пошлина по делам, рассматриваемым в судах общей юрисдикции, мировыми судьями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</si>
  <si>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</si>
  <si>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</si>
  <si>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</si>
  <si>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</si>
  <si>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</si>
  <si>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</si>
  <si>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</si>
  <si>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</si>
  <si>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000 2 07 00000 00 0000 000</t>
  </si>
  <si>
    <t>000 2 07 04000 04 0000 180</t>
  </si>
  <si>
    <t xml:space="preserve">000 2 18 00000 00 0000 000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</si>
  <si>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</si>
  <si>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000 2 18 04000 04 0000 180</t>
  </si>
  <si>
    <t>Доходы бюджетов го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</si>
  <si>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</si>
  <si>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</si>
  <si>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мбт, имеющих целевое назначение, прошлых лет из бюджетов городских округов</t>
  </si>
  <si>
    <t xml:space="preserve">Дотации бюджетам городских округов на выравнивание бюджетной обеспеченности </t>
  </si>
  <si>
    <t xml:space="preserve">Субсидии бюджетам городских округов на реализацию федеральных целевых программ </t>
  </si>
  <si>
    <t xml:space="preserve">Прочие субсидии бюджетам городских округов 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</si>
  <si>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</si>
  <si>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</si>
  <si>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000 2 19 04000 04 0000 180</t>
  </si>
  <si>
    <t xml:space="preserve"> от   13.06..2017 г. № 493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</si>
</sst>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171" fontId="5" fillId="0" borderId="10" xfId="6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/>
    </xf>
    <xf numFmtId="171" fontId="5" fillId="0" borderId="10" xfId="60" applyFont="1" applyFill="1" applyBorder="1" applyAlignment="1">
      <alignment vertical="top"/>
    </xf>
    <xf numFmtId="171" fontId="8" fillId="0" borderId="10" xfId="6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0" t="s">
        <v>34</v>
      </c>
      <c r="C1" s="70"/>
    </row>
    <row r="2" spans="2:3" ht="15.75">
      <c r="B2" s="70" t="s">
        <v>33</v>
      </c>
      <c r="C2" s="70"/>
    </row>
    <row r="3" spans="2:3" ht="15.75">
      <c r="B3" s="70" t="s">
        <v>38</v>
      </c>
      <c r="C3" s="70"/>
    </row>
    <row r="4" spans="2:3" ht="15.75">
      <c r="B4" s="70" t="s">
        <v>40</v>
      </c>
      <c r="C4" s="70"/>
    </row>
    <row r="5" spans="2:3" ht="15.75">
      <c r="B5" s="16"/>
      <c r="C5" s="14"/>
    </row>
    <row r="6" spans="1:3" ht="15.75">
      <c r="A6" s="69" t="s">
        <v>39</v>
      </c>
      <c r="B6" s="69"/>
      <c r="C6" s="69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C4" sqref="C4:D4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48.25390625" style="0" customWidth="1"/>
    <col min="4" max="4" width="15.50390625" style="0" customWidth="1"/>
    <col min="5" max="5" width="15.00390625" style="0" customWidth="1"/>
    <col min="6" max="6" width="6.25390625" style="0" customWidth="1"/>
  </cols>
  <sheetData>
    <row r="1" spans="1:4" ht="15.75">
      <c r="A1" s="35"/>
      <c r="B1" s="35"/>
      <c r="C1" s="83" t="s">
        <v>214</v>
      </c>
      <c r="D1" s="83"/>
    </row>
    <row r="2" spans="1:4" ht="14.25" customHeight="1">
      <c r="A2" s="35"/>
      <c r="B2" s="35"/>
      <c r="C2" s="84" t="s">
        <v>183</v>
      </c>
      <c r="D2" s="85"/>
    </row>
    <row r="3" spans="1:4" ht="12" customHeight="1">
      <c r="A3" s="35"/>
      <c r="B3" s="35"/>
      <c r="C3" s="84"/>
      <c r="D3" s="85"/>
    </row>
    <row r="4" spans="1:4" ht="15.75" customHeight="1">
      <c r="A4" s="35"/>
      <c r="B4" s="35"/>
      <c r="C4" s="84" t="s">
        <v>244</v>
      </c>
      <c r="D4" s="85"/>
    </row>
    <row r="5" spans="1:4" ht="7.5" customHeight="1">
      <c r="A5" s="35"/>
      <c r="B5" s="35"/>
      <c r="C5" s="84"/>
      <c r="D5" s="84"/>
    </row>
    <row r="6" spans="1:5" ht="0" customHeight="1" hidden="1">
      <c r="A6" s="35"/>
      <c r="B6" s="35"/>
      <c r="C6" s="36"/>
      <c r="D6" s="37"/>
      <c r="E6" s="37"/>
    </row>
    <row r="7" spans="1:6" ht="15.75">
      <c r="A7" s="35"/>
      <c r="B7" s="86" t="s">
        <v>215</v>
      </c>
      <c r="C7" s="86"/>
      <c r="D7" s="86"/>
      <c r="E7" s="86"/>
      <c r="F7" s="86"/>
    </row>
    <row r="8" spans="1:5" ht="12" customHeight="1">
      <c r="A8" s="35"/>
      <c r="B8" s="35"/>
      <c r="C8" s="35"/>
      <c r="D8" s="35"/>
      <c r="E8" s="35"/>
    </row>
    <row r="9" spans="1:6" ht="14.25" customHeight="1">
      <c r="A9" s="89" t="s">
        <v>100</v>
      </c>
      <c r="B9" s="89" t="s">
        <v>101</v>
      </c>
      <c r="C9" s="91" t="s">
        <v>27</v>
      </c>
      <c r="D9" s="89" t="s">
        <v>103</v>
      </c>
      <c r="E9" s="87" t="s">
        <v>216</v>
      </c>
      <c r="F9" s="88"/>
    </row>
    <row r="10" spans="1:6" ht="10.5" customHeight="1">
      <c r="A10" s="90"/>
      <c r="B10" s="90"/>
      <c r="C10" s="92"/>
      <c r="D10" s="90"/>
      <c r="E10" s="38" t="s">
        <v>217</v>
      </c>
      <c r="F10" s="62" t="s">
        <v>218</v>
      </c>
    </row>
    <row r="11" spans="1:6" ht="15.75" hidden="1">
      <c r="A11" s="57"/>
      <c r="B11" s="58"/>
      <c r="C11" s="59"/>
      <c r="D11" s="60"/>
      <c r="E11" s="60"/>
      <c r="F11" s="61"/>
    </row>
    <row r="12" spans="1:6" ht="15.75">
      <c r="A12" s="39" t="s">
        <v>110</v>
      </c>
      <c r="B12" s="39" t="s">
        <v>111</v>
      </c>
      <c r="C12" s="40" t="s">
        <v>112</v>
      </c>
      <c r="D12" s="64">
        <f>D13+D15+D17+D22+D25+D28+D29+D33+D35+D38+D42+D51</f>
        <v>231312360</v>
      </c>
      <c r="E12" s="64">
        <f>E13+E15+E17+E22+E25+E28+E29+E33+E35+E38+E42+E51</f>
        <v>220043643</v>
      </c>
      <c r="F12" s="65">
        <f>IF(D12=0,"-",IF(E12/D12*100&gt;110,"свыше 100",ROUND((E12/D12*100),1)))</f>
        <v>95.1</v>
      </c>
    </row>
    <row r="13" spans="1:6" ht="15.75">
      <c r="A13" s="41">
        <f>A12+1</f>
        <v>2</v>
      </c>
      <c r="B13" s="39" t="s">
        <v>113</v>
      </c>
      <c r="C13" s="40" t="s">
        <v>114</v>
      </c>
      <c r="D13" s="64">
        <f>D14</f>
        <v>142500000</v>
      </c>
      <c r="E13" s="64">
        <f>E14</f>
        <v>149124061.45</v>
      </c>
      <c r="F13" s="65">
        <f aca="true" t="shared" si="0" ref="F13:F76">IF(D13=0,"-",IF(E13/D13*100&gt;110,"свыше 100",ROUND((E13/D13*100),1)))</f>
        <v>104.6</v>
      </c>
    </row>
    <row r="14" spans="1:6" ht="15.75">
      <c r="A14" s="41">
        <f>A13+1</f>
        <v>3</v>
      </c>
      <c r="B14" s="39" t="s">
        <v>115</v>
      </c>
      <c r="C14" s="40" t="s">
        <v>97</v>
      </c>
      <c r="D14" s="64">
        <v>142500000</v>
      </c>
      <c r="E14" s="64">
        <v>149124061.45</v>
      </c>
      <c r="F14" s="65">
        <f t="shared" si="0"/>
        <v>104.6</v>
      </c>
    </row>
    <row r="15" spans="1:6" ht="25.5">
      <c r="A15" s="41">
        <f aca="true" t="shared" si="1" ref="A15:A78">A14+1</f>
        <v>4</v>
      </c>
      <c r="B15" s="39" t="s">
        <v>172</v>
      </c>
      <c r="C15" s="40" t="s">
        <v>173</v>
      </c>
      <c r="D15" s="64">
        <f>D16</f>
        <v>25053202</v>
      </c>
      <c r="E15" s="64">
        <f>E16</f>
        <v>25454873.78</v>
      </c>
      <c r="F15" s="65">
        <f t="shared" si="0"/>
        <v>101.6</v>
      </c>
    </row>
    <row r="16" spans="1:6" ht="25.5">
      <c r="A16" s="41">
        <f t="shared" si="1"/>
        <v>5</v>
      </c>
      <c r="B16" s="39" t="s">
        <v>174</v>
      </c>
      <c r="C16" s="40" t="s">
        <v>175</v>
      </c>
      <c r="D16" s="64">
        <v>25053202</v>
      </c>
      <c r="E16" s="64">
        <v>25454873.78</v>
      </c>
      <c r="F16" s="65">
        <f t="shared" si="0"/>
        <v>101.6</v>
      </c>
    </row>
    <row r="17" spans="1:6" ht="15.75">
      <c r="A17" s="41">
        <f t="shared" si="1"/>
        <v>6</v>
      </c>
      <c r="B17" s="39" t="s">
        <v>116</v>
      </c>
      <c r="C17" s="40" t="s">
        <v>117</v>
      </c>
      <c r="D17" s="64">
        <f>D18+D19+D20+D21</f>
        <v>6398000</v>
      </c>
      <c r="E17" s="64">
        <f>E18+E19+E20+E21</f>
        <v>6394500.93</v>
      </c>
      <c r="F17" s="65">
        <f t="shared" si="0"/>
        <v>99.9</v>
      </c>
    </row>
    <row r="18" spans="1:6" ht="25.5">
      <c r="A18" s="41">
        <f t="shared" si="1"/>
        <v>7</v>
      </c>
      <c r="B18" s="39" t="s">
        <v>205</v>
      </c>
      <c r="C18" s="40" t="s">
        <v>180</v>
      </c>
      <c r="D18" s="64">
        <v>1215000</v>
      </c>
      <c r="E18" s="64">
        <v>1224277.22</v>
      </c>
      <c r="F18" s="65">
        <f t="shared" si="0"/>
        <v>100.8</v>
      </c>
    </row>
    <row r="19" spans="1:6" ht="26.25">
      <c r="A19" s="41">
        <f t="shared" si="1"/>
        <v>8</v>
      </c>
      <c r="B19" s="39" t="s">
        <v>118</v>
      </c>
      <c r="C19" s="42" t="s">
        <v>96</v>
      </c>
      <c r="D19" s="66">
        <v>3552000</v>
      </c>
      <c r="E19" s="66">
        <v>3540164.95</v>
      </c>
      <c r="F19" s="65">
        <f t="shared" si="0"/>
        <v>99.7</v>
      </c>
    </row>
    <row r="20" spans="1:6" ht="15.75">
      <c r="A20" s="41">
        <f t="shared" si="1"/>
        <v>9</v>
      </c>
      <c r="B20" s="39" t="s">
        <v>166</v>
      </c>
      <c r="C20" s="40" t="s">
        <v>16</v>
      </c>
      <c r="D20" s="64">
        <v>1604000</v>
      </c>
      <c r="E20" s="64">
        <v>1603426.25</v>
      </c>
      <c r="F20" s="65">
        <f t="shared" si="0"/>
        <v>100</v>
      </c>
    </row>
    <row r="21" spans="1:6" ht="25.5">
      <c r="A21" s="41">
        <f t="shared" si="1"/>
        <v>10</v>
      </c>
      <c r="B21" s="39" t="s">
        <v>167</v>
      </c>
      <c r="C21" s="40" t="s">
        <v>168</v>
      </c>
      <c r="D21" s="64">
        <v>27000</v>
      </c>
      <c r="E21" s="64">
        <v>26632.51</v>
      </c>
      <c r="F21" s="65">
        <f t="shared" si="0"/>
        <v>98.6</v>
      </c>
    </row>
    <row r="22" spans="1:6" ht="15.75">
      <c r="A22" s="41">
        <f t="shared" si="1"/>
        <v>11</v>
      </c>
      <c r="B22" s="39" t="s">
        <v>119</v>
      </c>
      <c r="C22" s="40" t="s">
        <v>120</v>
      </c>
      <c r="D22" s="64">
        <f>D23+D24</f>
        <v>15810000</v>
      </c>
      <c r="E22" s="64">
        <f>E23+E24</f>
        <v>15983479.379999999</v>
      </c>
      <c r="F22" s="65">
        <f t="shared" si="0"/>
        <v>101.1</v>
      </c>
    </row>
    <row r="23" spans="1:6" ht="15.75">
      <c r="A23" s="41">
        <f t="shared" si="1"/>
        <v>12</v>
      </c>
      <c r="B23" s="39" t="s">
        <v>121</v>
      </c>
      <c r="C23" s="43" t="s">
        <v>35</v>
      </c>
      <c r="D23" s="66">
        <v>4950000</v>
      </c>
      <c r="E23" s="66">
        <v>4988435.88</v>
      </c>
      <c r="F23" s="65">
        <f t="shared" si="0"/>
        <v>100.8</v>
      </c>
    </row>
    <row r="24" spans="1:6" ht="15.75">
      <c r="A24" s="41">
        <f t="shared" si="1"/>
        <v>13</v>
      </c>
      <c r="B24" s="39" t="s">
        <v>122</v>
      </c>
      <c r="C24" s="43" t="s">
        <v>3</v>
      </c>
      <c r="D24" s="66">
        <v>10860000</v>
      </c>
      <c r="E24" s="66">
        <v>10995043.5</v>
      </c>
      <c r="F24" s="65">
        <f t="shared" si="0"/>
        <v>101.2</v>
      </c>
    </row>
    <row r="25" spans="1:6" ht="15.75">
      <c r="A25" s="41">
        <f t="shared" si="1"/>
        <v>14</v>
      </c>
      <c r="B25" s="39" t="s">
        <v>123</v>
      </c>
      <c r="C25" s="40" t="s">
        <v>124</v>
      </c>
      <c r="D25" s="64">
        <f>D27</f>
        <v>10000</v>
      </c>
      <c r="E25" s="64">
        <f>E26+E27</f>
        <v>8508.21</v>
      </c>
      <c r="F25" s="65">
        <f t="shared" si="0"/>
        <v>85.1</v>
      </c>
    </row>
    <row r="26" spans="1:6" ht="25.5">
      <c r="A26" s="41">
        <f t="shared" si="1"/>
        <v>15</v>
      </c>
      <c r="B26" s="39" t="s">
        <v>219</v>
      </c>
      <c r="C26" s="40" t="s">
        <v>220</v>
      </c>
      <c r="D26" s="64">
        <v>0</v>
      </c>
      <c r="E26" s="64">
        <v>-1491.79</v>
      </c>
      <c r="F26" s="65" t="str">
        <f t="shared" si="0"/>
        <v>-</v>
      </c>
    </row>
    <row r="27" spans="1:6" ht="25.5">
      <c r="A27" s="41">
        <f t="shared" si="1"/>
        <v>16</v>
      </c>
      <c r="B27" s="39" t="s">
        <v>125</v>
      </c>
      <c r="C27" s="40" t="s">
        <v>98</v>
      </c>
      <c r="D27" s="64">
        <v>10000</v>
      </c>
      <c r="E27" s="64">
        <v>10000</v>
      </c>
      <c r="F27" s="65">
        <f t="shared" si="0"/>
        <v>100</v>
      </c>
    </row>
    <row r="28" spans="1:6" ht="25.5">
      <c r="A28" s="41">
        <f t="shared" si="1"/>
        <v>17</v>
      </c>
      <c r="B28" s="39" t="s">
        <v>210</v>
      </c>
      <c r="C28" s="40" t="s">
        <v>211</v>
      </c>
      <c r="D28" s="64">
        <v>11200</v>
      </c>
      <c r="E28" s="64">
        <v>11164.22</v>
      </c>
      <c r="F28" s="65">
        <f t="shared" si="0"/>
        <v>99.7</v>
      </c>
    </row>
    <row r="29" spans="1:6" ht="41.25" customHeight="1">
      <c r="A29" s="41">
        <f t="shared" si="1"/>
        <v>18</v>
      </c>
      <c r="B29" s="39" t="s">
        <v>126</v>
      </c>
      <c r="C29" s="40" t="s">
        <v>127</v>
      </c>
      <c r="D29" s="64">
        <f>SUM(D30:D32)</f>
        <v>8437700</v>
      </c>
      <c r="E29" s="64">
        <f>SUM(E30:E32)</f>
        <v>8655151.1</v>
      </c>
      <c r="F29" s="65">
        <f t="shared" si="0"/>
        <v>102.6</v>
      </c>
    </row>
    <row r="30" spans="1:6" ht="25.5">
      <c r="A30" s="41">
        <f t="shared" si="1"/>
        <v>19</v>
      </c>
      <c r="B30" s="39" t="s">
        <v>195</v>
      </c>
      <c r="C30" s="40" t="s">
        <v>196</v>
      </c>
      <c r="D30" s="64">
        <v>79700</v>
      </c>
      <c r="E30" s="64">
        <v>79684.74</v>
      </c>
      <c r="F30" s="65">
        <f t="shared" si="0"/>
        <v>100</v>
      </c>
    </row>
    <row r="31" spans="1:6" ht="66.75" customHeight="1">
      <c r="A31" s="41">
        <f t="shared" si="1"/>
        <v>20</v>
      </c>
      <c r="B31" s="39" t="s">
        <v>128</v>
      </c>
      <c r="C31" s="40" t="s">
        <v>177</v>
      </c>
      <c r="D31" s="64">
        <v>8108000</v>
      </c>
      <c r="E31" s="64">
        <v>8312828.36</v>
      </c>
      <c r="F31" s="65">
        <f t="shared" si="0"/>
        <v>102.5</v>
      </c>
    </row>
    <row r="32" spans="1:6" ht="63.75">
      <c r="A32" s="41">
        <f t="shared" si="1"/>
        <v>21</v>
      </c>
      <c r="B32" s="39" t="s">
        <v>129</v>
      </c>
      <c r="C32" s="40" t="s">
        <v>130</v>
      </c>
      <c r="D32" s="64">
        <v>250000</v>
      </c>
      <c r="E32" s="64">
        <v>262638</v>
      </c>
      <c r="F32" s="65">
        <f t="shared" si="0"/>
        <v>105.1</v>
      </c>
    </row>
    <row r="33" spans="1:6" ht="15.75">
      <c r="A33" s="41">
        <f t="shared" si="1"/>
        <v>22</v>
      </c>
      <c r="B33" s="39" t="s">
        <v>131</v>
      </c>
      <c r="C33" s="40" t="s">
        <v>132</v>
      </c>
      <c r="D33" s="64">
        <f>D34</f>
        <v>79100</v>
      </c>
      <c r="E33" s="64">
        <f>E34</f>
        <v>79130.27</v>
      </c>
      <c r="F33" s="65">
        <f t="shared" si="0"/>
        <v>100</v>
      </c>
    </row>
    <row r="34" spans="1:6" ht="15.75">
      <c r="A34" s="41">
        <f t="shared" si="1"/>
        <v>23</v>
      </c>
      <c r="B34" s="39" t="s">
        <v>133</v>
      </c>
      <c r="C34" s="40" t="s">
        <v>99</v>
      </c>
      <c r="D34" s="64">
        <v>79100</v>
      </c>
      <c r="E34" s="64">
        <v>79130.27</v>
      </c>
      <c r="F34" s="65">
        <f t="shared" si="0"/>
        <v>100</v>
      </c>
    </row>
    <row r="35" spans="1:6" ht="25.5">
      <c r="A35" s="41">
        <f t="shared" si="1"/>
        <v>24</v>
      </c>
      <c r="B35" s="39" t="s">
        <v>134</v>
      </c>
      <c r="C35" s="40" t="s">
        <v>176</v>
      </c>
      <c r="D35" s="64">
        <f>D36+D37</f>
        <v>12814760</v>
      </c>
      <c r="E35" s="64">
        <f>E36+E37</f>
        <v>13000170.219999999</v>
      </c>
      <c r="F35" s="65">
        <f t="shared" si="0"/>
        <v>101.4</v>
      </c>
    </row>
    <row r="36" spans="1:6" ht="15.75">
      <c r="A36" s="41">
        <f t="shared" si="1"/>
        <v>25</v>
      </c>
      <c r="B36" s="39" t="s">
        <v>169</v>
      </c>
      <c r="C36" s="40" t="s">
        <v>135</v>
      </c>
      <c r="D36" s="66">
        <v>11901000</v>
      </c>
      <c r="E36" s="66">
        <v>11847586.93</v>
      </c>
      <c r="F36" s="65">
        <f t="shared" si="0"/>
        <v>99.6</v>
      </c>
    </row>
    <row r="37" spans="1:6" ht="15.75">
      <c r="A37" s="41">
        <f t="shared" si="1"/>
        <v>26</v>
      </c>
      <c r="B37" s="39" t="s">
        <v>136</v>
      </c>
      <c r="C37" s="40" t="s">
        <v>108</v>
      </c>
      <c r="D37" s="66">
        <v>913760</v>
      </c>
      <c r="E37" s="66">
        <v>1152583.29</v>
      </c>
      <c r="F37" s="65" t="str">
        <f t="shared" si="0"/>
        <v>свыше 100</v>
      </c>
    </row>
    <row r="38" spans="1:6" ht="25.5">
      <c r="A38" s="41">
        <f t="shared" si="1"/>
        <v>27</v>
      </c>
      <c r="B38" s="39" t="s">
        <v>137</v>
      </c>
      <c r="C38" s="40" t="s">
        <v>138</v>
      </c>
      <c r="D38" s="64">
        <f>D39+D40+D41</f>
        <v>19897898</v>
      </c>
      <c r="E38" s="64">
        <f>E39+E40+E41</f>
        <v>1007324.75</v>
      </c>
      <c r="F38" s="65">
        <f t="shared" si="0"/>
        <v>5.1</v>
      </c>
    </row>
    <row r="39" spans="1:6" ht="15.75">
      <c r="A39" s="41">
        <f t="shared" si="1"/>
        <v>28</v>
      </c>
      <c r="B39" s="39" t="s">
        <v>139</v>
      </c>
      <c r="C39" s="42" t="s">
        <v>107</v>
      </c>
      <c r="D39" s="66">
        <v>167760</v>
      </c>
      <c r="E39" s="66">
        <v>167760</v>
      </c>
      <c r="F39" s="65">
        <f t="shared" si="0"/>
        <v>100</v>
      </c>
    </row>
    <row r="40" spans="1:6" ht="63.75">
      <c r="A40" s="41">
        <f t="shared" si="1"/>
        <v>29</v>
      </c>
      <c r="B40" s="39" t="s">
        <v>140</v>
      </c>
      <c r="C40" s="40" t="s">
        <v>141</v>
      </c>
      <c r="D40" s="66">
        <v>19274838</v>
      </c>
      <c r="E40" s="66">
        <v>382653.5</v>
      </c>
      <c r="F40" s="65">
        <f t="shared" si="0"/>
        <v>2</v>
      </c>
    </row>
    <row r="41" spans="1:6" ht="51">
      <c r="A41" s="41">
        <f t="shared" si="1"/>
        <v>30</v>
      </c>
      <c r="B41" s="39" t="s">
        <v>142</v>
      </c>
      <c r="C41" s="40" t="s">
        <v>109</v>
      </c>
      <c r="D41" s="66">
        <v>455300</v>
      </c>
      <c r="E41" s="66">
        <v>456911.25</v>
      </c>
      <c r="F41" s="65">
        <f t="shared" si="0"/>
        <v>100.4</v>
      </c>
    </row>
    <row r="42" spans="1:6" ht="15.75">
      <c r="A42" s="41">
        <f t="shared" si="1"/>
        <v>31</v>
      </c>
      <c r="B42" s="39" t="s">
        <v>143</v>
      </c>
      <c r="C42" s="40" t="s">
        <v>144</v>
      </c>
      <c r="D42" s="64">
        <f>SUM(D43:D50)</f>
        <v>300500</v>
      </c>
      <c r="E42" s="64">
        <f>SUM(E43:E50)</f>
        <v>325274.80000000005</v>
      </c>
      <c r="F42" s="65">
        <f t="shared" si="0"/>
        <v>108.2</v>
      </c>
    </row>
    <row r="43" spans="1:6" ht="53.25" customHeight="1">
      <c r="A43" s="41">
        <f t="shared" si="1"/>
        <v>32</v>
      </c>
      <c r="B43" s="56" t="s">
        <v>212</v>
      </c>
      <c r="C43" s="40" t="s">
        <v>213</v>
      </c>
      <c r="D43" s="64">
        <v>8400</v>
      </c>
      <c r="E43" s="64">
        <v>8400</v>
      </c>
      <c r="F43" s="65">
        <f t="shared" si="0"/>
        <v>100</v>
      </c>
    </row>
    <row r="44" spans="1:6" ht="90" customHeight="1">
      <c r="A44" s="41">
        <f t="shared" si="1"/>
        <v>33</v>
      </c>
      <c r="B44" s="56" t="s">
        <v>221</v>
      </c>
      <c r="C44" s="40" t="s">
        <v>222</v>
      </c>
      <c r="D44" s="64">
        <v>0</v>
      </c>
      <c r="E44" s="64">
        <v>20000</v>
      </c>
      <c r="F44" s="65" t="str">
        <f t="shared" si="0"/>
        <v>-</v>
      </c>
    </row>
    <row r="45" spans="1:6" ht="29.25" customHeight="1">
      <c r="A45" s="41">
        <f t="shared" si="1"/>
        <v>34</v>
      </c>
      <c r="B45" s="39" t="s">
        <v>145</v>
      </c>
      <c r="C45" s="40" t="s">
        <v>104</v>
      </c>
      <c r="D45" s="64">
        <v>11300</v>
      </c>
      <c r="E45" s="64">
        <v>12328.81</v>
      </c>
      <c r="F45" s="65">
        <f t="shared" si="0"/>
        <v>109.1</v>
      </c>
    </row>
    <row r="46" spans="1:6" ht="29.25" customHeight="1">
      <c r="A46" s="41">
        <f t="shared" si="1"/>
        <v>35</v>
      </c>
      <c r="B46" s="39" t="s">
        <v>208</v>
      </c>
      <c r="C46" s="40" t="s">
        <v>209</v>
      </c>
      <c r="D46" s="64">
        <v>92150</v>
      </c>
      <c r="E46" s="64">
        <v>92149.95</v>
      </c>
      <c r="F46" s="65">
        <f t="shared" si="0"/>
        <v>100</v>
      </c>
    </row>
    <row r="47" spans="1:6" ht="30.75" customHeight="1">
      <c r="A47" s="41">
        <f t="shared" si="1"/>
        <v>36</v>
      </c>
      <c r="B47" s="39" t="s">
        <v>206</v>
      </c>
      <c r="C47" s="40" t="s">
        <v>207</v>
      </c>
      <c r="D47" s="64">
        <v>750</v>
      </c>
      <c r="E47" s="64">
        <v>750</v>
      </c>
      <c r="F47" s="65">
        <f t="shared" si="0"/>
        <v>100</v>
      </c>
    </row>
    <row r="48" spans="1:6" ht="53.25" customHeight="1">
      <c r="A48" s="41">
        <f t="shared" si="1"/>
        <v>37</v>
      </c>
      <c r="B48" s="39" t="s">
        <v>223</v>
      </c>
      <c r="C48" s="40" t="s">
        <v>224</v>
      </c>
      <c r="D48" s="64">
        <v>0</v>
      </c>
      <c r="E48" s="64">
        <v>2000</v>
      </c>
      <c r="F48" s="65" t="str">
        <f t="shared" si="0"/>
        <v>-</v>
      </c>
    </row>
    <row r="49" spans="1:6" ht="29.25" customHeight="1">
      <c r="A49" s="41">
        <f t="shared" si="1"/>
        <v>38</v>
      </c>
      <c r="B49" s="39" t="s">
        <v>170</v>
      </c>
      <c r="C49" s="40" t="s">
        <v>171</v>
      </c>
      <c r="D49" s="64">
        <v>4500</v>
      </c>
      <c r="E49" s="64">
        <v>4500</v>
      </c>
      <c r="F49" s="65">
        <f t="shared" si="0"/>
        <v>100</v>
      </c>
    </row>
    <row r="50" spans="1:6" ht="25.5">
      <c r="A50" s="41">
        <f t="shared" si="1"/>
        <v>39</v>
      </c>
      <c r="B50" s="39" t="s">
        <v>146</v>
      </c>
      <c r="C50" s="40" t="s">
        <v>37</v>
      </c>
      <c r="D50" s="64">
        <v>183400</v>
      </c>
      <c r="E50" s="64">
        <v>185146.04</v>
      </c>
      <c r="F50" s="65">
        <f t="shared" si="0"/>
        <v>101</v>
      </c>
    </row>
    <row r="51" spans="1:6" ht="15.75">
      <c r="A51" s="41">
        <f t="shared" si="1"/>
        <v>40</v>
      </c>
      <c r="B51" s="39" t="s">
        <v>225</v>
      </c>
      <c r="C51" s="40" t="s">
        <v>226</v>
      </c>
      <c r="D51" s="64">
        <f>D52</f>
        <v>0</v>
      </c>
      <c r="E51" s="64">
        <f>E52</f>
        <v>3.89</v>
      </c>
      <c r="F51" s="65" t="str">
        <f t="shared" si="0"/>
        <v>-</v>
      </c>
    </row>
    <row r="52" spans="1:6" ht="20.25" customHeight="1">
      <c r="A52" s="41">
        <f t="shared" si="1"/>
        <v>41</v>
      </c>
      <c r="B52" s="56" t="s">
        <v>227</v>
      </c>
      <c r="C52" s="40" t="s">
        <v>228</v>
      </c>
      <c r="D52" s="64">
        <v>0</v>
      </c>
      <c r="E52" s="64">
        <v>3.89</v>
      </c>
      <c r="F52" s="65" t="str">
        <f t="shared" si="0"/>
        <v>-</v>
      </c>
    </row>
    <row r="53" spans="1:6" ht="15.75">
      <c r="A53" s="41">
        <f t="shared" si="1"/>
        <v>42</v>
      </c>
      <c r="B53" s="39" t="s">
        <v>147</v>
      </c>
      <c r="C53" s="40" t="s">
        <v>148</v>
      </c>
      <c r="D53" s="64">
        <f>D54+D76</f>
        <v>804486775</v>
      </c>
      <c r="E53" s="64">
        <f>E54+E76+E78+E80</f>
        <v>801436454.4</v>
      </c>
      <c r="F53" s="65">
        <f t="shared" si="0"/>
        <v>99.6</v>
      </c>
    </row>
    <row r="54" spans="1:6" ht="26.25" customHeight="1">
      <c r="A54" s="41">
        <f t="shared" si="1"/>
        <v>43</v>
      </c>
      <c r="B54" s="39" t="s">
        <v>149</v>
      </c>
      <c r="C54" s="40" t="s">
        <v>150</v>
      </c>
      <c r="D54" s="64">
        <f>D55+D57+D63+D71</f>
        <v>804411704</v>
      </c>
      <c r="E54" s="64">
        <f>E55+E57+E63+E71</f>
        <v>801014937.89</v>
      </c>
      <c r="F54" s="65">
        <f t="shared" si="0"/>
        <v>99.6</v>
      </c>
    </row>
    <row r="55" spans="1:6" ht="25.5" customHeight="1">
      <c r="A55" s="41">
        <f t="shared" si="1"/>
        <v>44</v>
      </c>
      <c r="B55" s="39" t="s">
        <v>151</v>
      </c>
      <c r="C55" s="40" t="s">
        <v>152</v>
      </c>
      <c r="D55" s="64">
        <f>SUM(D56:D56)</f>
        <v>241220000</v>
      </c>
      <c r="E55" s="64">
        <f>SUM(E56:E56)</f>
        <v>241220000</v>
      </c>
      <c r="F55" s="65">
        <f t="shared" si="0"/>
        <v>100</v>
      </c>
    </row>
    <row r="56" spans="1:6" ht="26.25" customHeight="1">
      <c r="A56" s="41">
        <f t="shared" si="1"/>
        <v>45</v>
      </c>
      <c r="B56" s="39" t="s">
        <v>153</v>
      </c>
      <c r="C56" s="40" t="s">
        <v>238</v>
      </c>
      <c r="D56" s="64">
        <v>241220000</v>
      </c>
      <c r="E56" s="64">
        <v>241220000</v>
      </c>
      <c r="F56" s="65">
        <f t="shared" si="0"/>
        <v>100</v>
      </c>
    </row>
    <row r="57" spans="1:6" ht="25.5">
      <c r="A57" s="41">
        <f t="shared" si="1"/>
        <v>46</v>
      </c>
      <c r="B57" s="39" t="s">
        <v>154</v>
      </c>
      <c r="C57" s="40" t="s">
        <v>155</v>
      </c>
      <c r="D57" s="64">
        <f>SUM(D58:D62)</f>
        <v>87817404</v>
      </c>
      <c r="E57" s="64">
        <f>SUM(E58:E62)</f>
        <v>87598700</v>
      </c>
      <c r="F57" s="65">
        <f t="shared" si="0"/>
        <v>99.8</v>
      </c>
    </row>
    <row r="58" spans="1:6" ht="42" customHeight="1">
      <c r="A58" s="41">
        <f t="shared" si="1"/>
        <v>47</v>
      </c>
      <c r="B58" s="39" t="s">
        <v>188</v>
      </c>
      <c r="C58" s="40" t="s">
        <v>189</v>
      </c>
      <c r="D58" s="64">
        <v>243000</v>
      </c>
      <c r="E58" s="64">
        <v>243000</v>
      </c>
      <c r="F58" s="65">
        <f t="shared" si="0"/>
        <v>100</v>
      </c>
    </row>
    <row r="59" spans="1:6" ht="25.5">
      <c r="A59" s="41">
        <f t="shared" si="1"/>
        <v>48</v>
      </c>
      <c r="B59" s="39" t="s">
        <v>192</v>
      </c>
      <c r="C59" s="40" t="s">
        <v>239</v>
      </c>
      <c r="D59" s="64">
        <v>3024280</v>
      </c>
      <c r="E59" s="64">
        <v>3024280</v>
      </c>
      <c r="F59" s="65">
        <f t="shared" si="0"/>
        <v>100</v>
      </c>
    </row>
    <row r="60" spans="1:6" ht="30.75" customHeight="1">
      <c r="A60" s="41">
        <f t="shared" si="1"/>
        <v>49</v>
      </c>
      <c r="B60" s="39" t="s">
        <v>187</v>
      </c>
      <c r="C60" s="40" t="s">
        <v>193</v>
      </c>
      <c r="D60" s="64">
        <v>7387580</v>
      </c>
      <c r="E60" s="64">
        <v>7387580</v>
      </c>
      <c r="F60" s="65">
        <f t="shared" si="0"/>
        <v>100</v>
      </c>
    </row>
    <row r="61" spans="1:6" ht="39.75" customHeight="1">
      <c r="A61" s="41">
        <f t="shared" si="1"/>
        <v>50</v>
      </c>
      <c r="B61" s="39" t="s">
        <v>197</v>
      </c>
      <c r="C61" s="40" t="s">
        <v>198</v>
      </c>
      <c r="D61" s="64">
        <v>1098104</v>
      </c>
      <c r="E61" s="64">
        <v>1098104</v>
      </c>
      <c r="F61" s="65">
        <f t="shared" si="0"/>
        <v>100</v>
      </c>
    </row>
    <row r="62" spans="1:6" ht="15.75">
      <c r="A62" s="41">
        <f t="shared" si="1"/>
        <v>51</v>
      </c>
      <c r="B62" s="39" t="s">
        <v>156</v>
      </c>
      <c r="C62" s="42" t="s">
        <v>240</v>
      </c>
      <c r="D62" s="66">
        <v>76064440</v>
      </c>
      <c r="E62" s="66">
        <v>75845736</v>
      </c>
      <c r="F62" s="65">
        <f t="shared" si="0"/>
        <v>99.7</v>
      </c>
    </row>
    <row r="63" spans="1:6" ht="25.5">
      <c r="A63" s="41">
        <f t="shared" si="1"/>
        <v>52</v>
      </c>
      <c r="B63" s="39" t="s">
        <v>157</v>
      </c>
      <c r="C63" s="40" t="s">
        <v>158</v>
      </c>
      <c r="D63" s="64">
        <f>SUM(D64:D70)</f>
        <v>453218300</v>
      </c>
      <c r="E63" s="64">
        <f>SUM(E64:E70)</f>
        <v>450040237.89</v>
      </c>
      <c r="F63" s="65">
        <f t="shared" si="0"/>
        <v>99.3</v>
      </c>
    </row>
    <row r="64" spans="1:6" ht="25.5">
      <c r="A64" s="41">
        <f t="shared" si="1"/>
        <v>53</v>
      </c>
      <c r="B64" s="39" t="s">
        <v>159</v>
      </c>
      <c r="C64" s="40" t="s">
        <v>160</v>
      </c>
      <c r="D64" s="66">
        <v>10491000</v>
      </c>
      <c r="E64" s="66">
        <v>8840650</v>
      </c>
      <c r="F64" s="65">
        <f t="shared" si="0"/>
        <v>84.3</v>
      </c>
    </row>
    <row r="65" spans="1:6" ht="42.75" customHeight="1">
      <c r="A65" s="41">
        <f t="shared" si="1"/>
        <v>54</v>
      </c>
      <c r="B65" s="39" t="s">
        <v>178</v>
      </c>
      <c r="C65" s="40" t="s">
        <v>179</v>
      </c>
      <c r="D65" s="66">
        <v>17400</v>
      </c>
      <c r="E65" s="66">
        <v>17400</v>
      </c>
      <c r="F65" s="65">
        <f t="shared" si="0"/>
        <v>100</v>
      </c>
    </row>
    <row r="66" spans="1:6" ht="38.25" customHeight="1">
      <c r="A66" s="41">
        <f t="shared" si="1"/>
        <v>55</v>
      </c>
      <c r="B66" s="39" t="s">
        <v>161</v>
      </c>
      <c r="C66" s="40" t="s">
        <v>105</v>
      </c>
      <c r="D66" s="66">
        <v>1488000</v>
      </c>
      <c r="E66" s="66">
        <v>1488000</v>
      </c>
      <c r="F66" s="65">
        <f t="shared" si="0"/>
        <v>100</v>
      </c>
    </row>
    <row r="67" spans="1:6" ht="38.25">
      <c r="A67" s="41">
        <f t="shared" si="1"/>
        <v>56</v>
      </c>
      <c r="B67" s="39" t="s">
        <v>162</v>
      </c>
      <c r="C67" s="40" t="s">
        <v>106</v>
      </c>
      <c r="D67" s="66">
        <v>10515000</v>
      </c>
      <c r="E67" s="66">
        <v>10514999.98</v>
      </c>
      <c r="F67" s="65">
        <f t="shared" si="0"/>
        <v>100</v>
      </c>
    </row>
    <row r="68" spans="1:6" ht="25.5">
      <c r="A68" s="41">
        <f t="shared" si="1"/>
        <v>57</v>
      </c>
      <c r="B68" s="39" t="s">
        <v>163</v>
      </c>
      <c r="C68" s="40" t="s">
        <v>241</v>
      </c>
      <c r="D68" s="66">
        <v>79145400</v>
      </c>
      <c r="E68" s="66">
        <v>78968844.58</v>
      </c>
      <c r="F68" s="65">
        <f t="shared" si="0"/>
        <v>99.8</v>
      </c>
    </row>
    <row r="69" spans="1:6" ht="25.5">
      <c r="A69" s="41">
        <f t="shared" si="1"/>
        <v>58</v>
      </c>
      <c r="B69" s="39" t="s">
        <v>181</v>
      </c>
      <c r="C69" s="40" t="s">
        <v>182</v>
      </c>
      <c r="D69" s="66">
        <v>1408100</v>
      </c>
      <c r="E69" s="66">
        <v>56943.33</v>
      </c>
      <c r="F69" s="65">
        <f t="shared" si="0"/>
        <v>4</v>
      </c>
    </row>
    <row r="70" spans="1:6" ht="15.75">
      <c r="A70" s="41">
        <f t="shared" si="1"/>
        <v>59</v>
      </c>
      <c r="B70" s="39" t="s">
        <v>164</v>
      </c>
      <c r="C70" s="40" t="s">
        <v>242</v>
      </c>
      <c r="D70" s="66">
        <v>350153400</v>
      </c>
      <c r="E70" s="66">
        <v>350153400</v>
      </c>
      <c r="F70" s="65">
        <f t="shared" si="0"/>
        <v>100</v>
      </c>
    </row>
    <row r="71" spans="1:6" ht="15.75">
      <c r="A71" s="41">
        <f t="shared" si="1"/>
        <v>60</v>
      </c>
      <c r="B71" s="39" t="s">
        <v>185</v>
      </c>
      <c r="C71" s="40" t="s">
        <v>186</v>
      </c>
      <c r="D71" s="66">
        <f>SUM(D72:D75)</f>
        <v>22156000</v>
      </c>
      <c r="E71" s="66">
        <f>SUM(E72:E75)</f>
        <v>22156000</v>
      </c>
      <c r="F71" s="65">
        <f t="shared" si="0"/>
        <v>100</v>
      </c>
    </row>
    <row r="72" spans="1:6" ht="38.25">
      <c r="A72" s="41">
        <f t="shared" si="1"/>
        <v>61</v>
      </c>
      <c r="B72" s="39" t="s">
        <v>203</v>
      </c>
      <c r="C72" s="40" t="s">
        <v>204</v>
      </c>
      <c r="D72" s="66">
        <v>92400</v>
      </c>
      <c r="E72" s="66">
        <v>92400</v>
      </c>
      <c r="F72" s="65">
        <f t="shared" si="0"/>
        <v>100</v>
      </c>
    </row>
    <row r="73" spans="1:6" ht="42.75" customHeight="1">
      <c r="A73" s="41">
        <f t="shared" si="1"/>
        <v>62</v>
      </c>
      <c r="B73" s="39" t="s">
        <v>199</v>
      </c>
      <c r="C73" s="40" t="s">
        <v>200</v>
      </c>
      <c r="D73" s="66">
        <v>100000</v>
      </c>
      <c r="E73" s="66">
        <v>100000</v>
      </c>
      <c r="F73" s="65">
        <f t="shared" si="0"/>
        <v>100</v>
      </c>
    </row>
    <row r="74" spans="1:6" ht="51">
      <c r="A74" s="41">
        <f t="shared" si="1"/>
        <v>63</v>
      </c>
      <c r="B74" s="39" t="s">
        <v>201</v>
      </c>
      <c r="C74" s="40" t="s">
        <v>202</v>
      </c>
      <c r="D74" s="66">
        <v>50000</v>
      </c>
      <c r="E74" s="66">
        <v>50000</v>
      </c>
      <c r="F74" s="65">
        <f t="shared" si="0"/>
        <v>100</v>
      </c>
    </row>
    <row r="75" spans="1:6" ht="25.5">
      <c r="A75" s="41">
        <f t="shared" si="1"/>
        <v>64</v>
      </c>
      <c r="B75" s="39" t="s">
        <v>184</v>
      </c>
      <c r="C75" s="40" t="s">
        <v>194</v>
      </c>
      <c r="D75" s="66">
        <v>21913600</v>
      </c>
      <c r="E75" s="66">
        <v>21913600</v>
      </c>
      <c r="F75" s="65">
        <f t="shared" si="0"/>
        <v>100</v>
      </c>
    </row>
    <row r="76" spans="1:6" ht="15.75">
      <c r="A76" s="41">
        <f t="shared" si="1"/>
        <v>65</v>
      </c>
      <c r="B76" s="39" t="s">
        <v>229</v>
      </c>
      <c r="C76" s="40" t="s">
        <v>190</v>
      </c>
      <c r="D76" s="66">
        <f>D77</f>
        <v>75071</v>
      </c>
      <c r="E76" s="66">
        <f>E77</f>
        <v>75070.38</v>
      </c>
      <c r="F76" s="65">
        <f t="shared" si="0"/>
        <v>100</v>
      </c>
    </row>
    <row r="77" spans="1:6" ht="25.5">
      <c r="A77" s="41">
        <f t="shared" si="1"/>
        <v>66</v>
      </c>
      <c r="B77" s="39" t="s">
        <v>230</v>
      </c>
      <c r="C77" s="40" t="s">
        <v>191</v>
      </c>
      <c r="D77" s="66">
        <v>75071</v>
      </c>
      <c r="E77" s="66">
        <v>75070.38</v>
      </c>
      <c r="F77" s="65">
        <f aca="true" t="shared" si="2" ref="F77:F82">IF(D77=0,"-",IF(E77/D77*100&gt;110,"свыше 100",ROUND((E77/D77*100),1)))</f>
        <v>100</v>
      </c>
    </row>
    <row r="78" spans="1:6" ht="89.25">
      <c r="A78" s="41">
        <f t="shared" si="1"/>
        <v>67</v>
      </c>
      <c r="B78" s="56" t="s">
        <v>231</v>
      </c>
      <c r="C78" s="40" t="s">
        <v>232</v>
      </c>
      <c r="D78" s="66">
        <f>D79</f>
        <v>0</v>
      </c>
      <c r="E78" s="66">
        <f>E79</f>
        <v>371606.13</v>
      </c>
      <c r="F78" s="65" t="str">
        <f t="shared" si="2"/>
        <v>-</v>
      </c>
    </row>
    <row r="79" spans="1:6" ht="25.5">
      <c r="A79" s="41">
        <f>A78+1</f>
        <v>68</v>
      </c>
      <c r="B79" s="39" t="s">
        <v>233</v>
      </c>
      <c r="C79" s="40" t="s">
        <v>234</v>
      </c>
      <c r="D79" s="66">
        <v>0</v>
      </c>
      <c r="E79" s="66">
        <v>371606.13</v>
      </c>
      <c r="F79" s="65" t="str">
        <f t="shared" si="2"/>
        <v>-</v>
      </c>
    </row>
    <row r="80" spans="1:6" ht="38.25">
      <c r="A80" s="41">
        <f>A79+1</f>
        <v>69</v>
      </c>
      <c r="B80" s="39" t="s">
        <v>235</v>
      </c>
      <c r="C80" s="63" t="s">
        <v>236</v>
      </c>
      <c r="D80" s="66">
        <f>D81</f>
        <v>0</v>
      </c>
      <c r="E80" s="66">
        <f>E81</f>
        <v>-25160</v>
      </c>
      <c r="F80" s="65" t="str">
        <f t="shared" si="2"/>
        <v>-</v>
      </c>
    </row>
    <row r="81" spans="1:6" ht="25.5">
      <c r="A81" s="41">
        <f>A80+1</f>
        <v>70</v>
      </c>
      <c r="B81" s="39" t="s">
        <v>243</v>
      </c>
      <c r="C81" s="40" t="s">
        <v>237</v>
      </c>
      <c r="D81" s="66">
        <v>0</v>
      </c>
      <c r="E81" s="66">
        <v>-25160</v>
      </c>
      <c r="F81" s="65" t="str">
        <f t="shared" si="2"/>
        <v>-</v>
      </c>
    </row>
    <row r="82" spans="1:6" ht="15.75">
      <c r="A82" s="41">
        <v>71</v>
      </c>
      <c r="B82" s="52" t="s">
        <v>165</v>
      </c>
      <c r="C82" s="53" t="s">
        <v>102</v>
      </c>
      <c r="D82" s="67">
        <f>D12+D53</f>
        <v>1035799135</v>
      </c>
      <c r="E82" s="67">
        <f>E12+E53</f>
        <v>1021480097.4</v>
      </c>
      <c r="F82" s="68">
        <f t="shared" si="2"/>
        <v>98.6</v>
      </c>
    </row>
    <row r="83" spans="1:5" ht="15.75">
      <c r="A83" s="44"/>
      <c r="B83" s="45"/>
      <c r="C83" s="35"/>
      <c r="D83" s="35"/>
      <c r="E83" s="35"/>
    </row>
    <row r="84" spans="1:5" ht="15.75">
      <c r="A84" s="81"/>
      <c r="B84" s="81"/>
      <c r="C84" s="81"/>
      <c r="D84" s="35"/>
      <c r="E84" s="35"/>
    </row>
    <row r="85" spans="1:5" ht="15.75">
      <c r="A85" s="46"/>
      <c r="B85" s="72"/>
      <c r="C85" s="73"/>
      <c r="D85" s="47"/>
      <c r="E85" s="47"/>
    </row>
    <row r="86" spans="1:5" ht="24.75" customHeight="1">
      <c r="A86" s="46"/>
      <c r="B86" s="72"/>
      <c r="C86" s="72"/>
      <c r="D86" s="47"/>
      <c r="E86" s="47"/>
    </row>
    <row r="87" spans="1:5" ht="13.5" customHeight="1">
      <c r="A87" s="80"/>
      <c r="B87" s="80"/>
      <c r="C87" s="80"/>
      <c r="D87" s="47"/>
      <c r="E87" s="47"/>
    </row>
    <row r="88" spans="1:5" ht="24.75" customHeight="1">
      <c r="A88" s="46"/>
      <c r="B88" s="72"/>
      <c r="C88" s="72"/>
      <c r="D88" s="47"/>
      <c r="E88" s="47"/>
    </row>
    <row r="89" spans="1:5" ht="24.75" customHeight="1">
      <c r="A89" s="46"/>
      <c r="B89" s="72"/>
      <c r="C89" s="72"/>
      <c r="D89" s="47"/>
      <c r="E89" s="47"/>
    </row>
    <row r="90" spans="1:5" ht="65.25" customHeight="1">
      <c r="A90" s="46"/>
      <c r="B90" s="72"/>
      <c r="C90" s="72"/>
      <c r="D90" s="47"/>
      <c r="E90" s="47"/>
    </row>
    <row r="91" spans="1:5" ht="13.5" customHeight="1">
      <c r="A91" s="80"/>
      <c r="B91" s="80"/>
      <c r="C91" s="80"/>
      <c r="D91" s="47"/>
      <c r="E91" s="47"/>
    </row>
    <row r="92" spans="1:5" ht="14.25" customHeight="1">
      <c r="A92" s="46"/>
      <c r="B92" s="77"/>
      <c r="C92" s="77"/>
      <c r="D92" s="47"/>
      <c r="E92" s="47"/>
    </row>
    <row r="93" spans="1:5" ht="15.75">
      <c r="A93" s="80"/>
      <c r="B93" s="81"/>
      <c r="C93" s="81"/>
      <c r="D93" s="48"/>
      <c r="E93" s="48"/>
    </row>
    <row r="94" spans="1:5" ht="15.75">
      <c r="A94" s="35"/>
      <c r="B94" s="72"/>
      <c r="C94" s="72"/>
      <c r="D94" s="48"/>
      <c r="E94" s="48"/>
    </row>
    <row r="95" spans="1:5" ht="15.75">
      <c r="A95" s="35"/>
      <c r="B95" s="72"/>
      <c r="C95" s="72"/>
      <c r="D95" s="47"/>
      <c r="E95" s="47"/>
    </row>
    <row r="96" spans="1:5" ht="27.75" customHeight="1">
      <c r="A96" s="35"/>
      <c r="B96" s="74"/>
      <c r="C96" s="74"/>
      <c r="D96" s="47"/>
      <c r="E96" s="47"/>
    </row>
    <row r="97" spans="1:5" ht="15.75" customHeight="1">
      <c r="A97" s="35"/>
      <c r="B97" s="74"/>
      <c r="C97" s="74"/>
      <c r="D97" s="47"/>
      <c r="E97" s="47"/>
    </row>
    <row r="98" spans="1:5" ht="15.75" customHeight="1">
      <c r="A98" s="35"/>
      <c r="B98" s="74"/>
      <c r="C98" s="74"/>
      <c r="D98" s="47"/>
      <c r="E98" s="47"/>
    </row>
    <row r="99" spans="1:5" ht="28.5" customHeight="1">
      <c r="A99" s="35"/>
      <c r="B99" s="75"/>
      <c r="C99" s="75"/>
      <c r="D99" s="47"/>
      <c r="E99" s="47"/>
    </row>
    <row r="100" spans="1:5" ht="40.5" customHeight="1">
      <c r="A100" s="35"/>
      <c r="B100" s="75"/>
      <c r="C100" s="75"/>
      <c r="D100" s="47"/>
      <c r="E100" s="47"/>
    </row>
    <row r="101" spans="1:5" ht="40.5" customHeight="1">
      <c r="A101" s="35"/>
      <c r="B101" s="75"/>
      <c r="C101" s="75"/>
      <c r="D101" s="47"/>
      <c r="E101" s="47"/>
    </row>
    <row r="102" spans="1:5" ht="29.25" customHeight="1">
      <c r="A102" s="35"/>
      <c r="B102" s="75"/>
      <c r="C102" s="75"/>
      <c r="D102" s="47"/>
      <c r="E102" s="47"/>
    </row>
    <row r="103" spans="1:5" ht="65.25" customHeight="1">
      <c r="A103" s="35"/>
      <c r="B103" s="72"/>
      <c r="C103" s="72"/>
      <c r="D103" s="47"/>
      <c r="E103" s="47"/>
    </row>
    <row r="104" spans="1:5" ht="55.5" customHeight="1">
      <c r="A104" s="35"/>
      <c r="B104" s="75"/>
      <c r="C104" s="75"/>
      <c r="D104" s="47"/>
      <c r="E104" s="47"/>
    </row>
    <row r="105" spans="1:5" ht="15.75">
      <c r="A105" s="80"/>
      <c r="B105" s="81"/>
      <c r="C105" s="81"/>
      <c r="D105" s="48"/>
      <c r="E105" s="48"/>
    </row>
    <row r="106" spans="1:5" ht="13.5" customHeight="1">
      <c r="A106" s="35"/>
      <c r="B106" s="72"/>
      <c r="C106" s="72"/>
      <c r="D106" s="48"/>
      <c r="E106" s="48"/>
    </row>
    <row r="107" spans="1:5" ht="15" customHeight="1">
      <c r="A107" s="35"/>
      <c r="B107" s="72"/>
      <c r="C107" s="72"/>
      <c r="D107" s="48"/>
      <c r="E107" s="48"/>
    </row>
    <row r="108" spans="1:5" ht="11.25" customHeight="1">
      <c r="A108" s="35"/>
      <c r="B108" s="72"/>
      <c r="C108" s="72"/>
      <c r="D108" s="47"/>
      <c r="E108" s="47"/>
    </row>
    <row r="109" spans="1:5" ht="15.75">
      <c r="A109" s="35"/>
      <c r="B109" s="72"/>
      <c r="C109" s="72"/>
      <c r="D109" s="48"/>
      <c r="E109" s="48"/>
    </row>
    <row r="110" spans="1:5" ht="15.75">
      <c r="A110" s="35"/>
      <c r="B110" s="72"/>
      <c r="C110" s="72"/>
      <c r="D110" s="48"/>
      <c r="E110" s="48"/>
    </row>
    <row r="111" spans="1:5" ht="12.75" customHeight="1">
      <c r="A111" s="35"/>
      <c r="B111" s="73"/>
      <c r="C111" s="73"/>
      <c r="D111" s="47"/>
      <c r="E111" s="47"/>
    </row>
    <row r="112" spans="1:5" ht="15.75">
      <c r="A112" s="35"/>
      <c r="B112" s="72"/>
      <c r="C112" s="72"/>
      <c r="D112" s="47"/>
      <c r="E112" s="47"/>
    </row>
    <row r="113" spans="1:5" ht="15.75">
      <c r="A113" s="35"/>
      <c r="B113" s="72"/>
      <c r="C113" s="72"/>
      <c r="D113" s="47"/>
      <c r="E113" s="47"/>
    </row>
    <row r="114" spans="1:5" ht="14.25" customHeight="1">
      <c r="A114" s="35"/>
      <c r="B114" s="78"/>
      <c r="C114" s="78"/>
      <c r="D114" s="47"/>
      <c r="E114" s="47"/>
    </row>
    <row r="115" spans="1:5" ht="15.75">
      <c r="A115" s="35"/>
      <c r="B115" s="72"/>
      <c r="C115" s="72"/>
      <c r="D115" s="47"/>
      <c r="E115" s="47"/>
    </row>
    <row r="116" spans="1:5" ht="10.5" customHeight="1">
      <c r="A116" s="35"/>
      <c r="B116" s="78"/>
      <c r="C116" s="78"/>
      <c r="D116" s="47"/>
      <c r="E116" s="47"/>
    </row>
    <row r="117" spans="1:5" ht="13.5" customHeight="1">
      <c r="A117" s="35"/>
      <c r="B117" s="72"/>
      <c r="C117" s="72"/>
      <c r="D117" s="47"/>
      <c r="E117" s="47"/>
    </row>
    <row r="118" spans="1:5" ht="13.5" customHeight="1">
      <c r="A118" s="35"/>
      <c r="B118" s="72"/>
      <c r="C118" s="72"/>
      <c r="D118" s="47"/>
      <c r="E118" s="47"/>
    </row>
    <row r="119" spans="1:5" ht="13.5" customHeight="1">
      <c r="A119" s="35"/>
      <c r="B119" s="78"/>
      <c r="C119" s="78"/>
      <c r="D119" s="47"/>
      <c r="E119" s="47"/>
    </row>
    <row r="120" spans="1:5" ht="13.5" customHeight="1">
      <c r="A120" s="35"/>
      <c r="B120" s="72"/>
      <c r="C120" s="72"/>
      <c r="D120" s="47"/>
      <c r="E120" s="47"/>
    </row>
    <row r="121" spans="1:5" ht="13.5" customHeight="1">
      <c r="A121" s="35"/>
      <c r="B121" s="72"/>
      <c r="C121" s="72"/>
      <c r="D121" s="47"/>
      <c r="E121" s="47"/>
    </row>
    <row r="122" spans="1:5" ht="13.5" customHeight="1">
      <c r="A122" s="35"/>
      <c r="B122" s="72"/>
      <c r="C122" s="72"/>
      <c r="D122" s="47"/>
      <c r="E122" s="47"/>
    </row>
    <row r="123" spans="1:5" ht="12.75" customHeight="1">
      <c r="A123" s="35"/>
      <c r="B123" s="78"/>
      <c r="C123" s="78"/>
      <c r="D123" s="47"/>
      <c r="E123" s="47"/>
    </row>
    <row r="124" spans="1:5" ht="12.75" customHeight="1">
      <c r="A124" s="35"/>
      <c r="B124" s="82"/>
      <c r="C124" s="82"/>
      <c r="D124" s="47"/>
      <c r="E124" s="47"/>
    </row>
    <row r="125" spans="1:5" ht="12.75" customHeight="1">
      <c r="A125" s="35"/>
      <c r="B125" s="78"/>
      <c r="C125" s="78"/>
      <c r="D125" s="47"/>
      <c r="E125" s="47"/>
    </row>
    <row r="126" spans="1:5" ht="15.75">
      <c r="A126" s="80"/>
      <c r="B126" s="81"/>
      <c r="C126" s="81"/>
      <c r="D126" s="49"/>
      <c r="E126" s="49"/>
    </row>
    <row r="127" spans="1:5" ht="15.75" customHeight="1">
      <c r="A127" s="35"/>
      <c r="B127" s="72"/>
      <c r="C127" s="72"/>
      <c r="D127" s="48"/>
      <c r="E127" s="48"/>
    </row>
    <row r="128" spans="1:5" ht="15.75">
      <c r="A128" s="35"/>
      <c r="B128" s="72"/>
      <c r="C128" s="72"/>
      <c r="D128" s="48"/>
      <c r="E128" s="48"/>
    </row>
    <row r="129" spans="1:5" ht="15.75">
      <c r="A129" s="35"/>
      <c r="B129" s="72"/>
      <c r="C129" s="72"/>
      <c r="D129" s="48"/>
      <c r="E129" s="48"/>
    </row>
    <row r="130" spans="1:5" ht="18" customHeight="1">
      <c r="A130" s="35"/>
      <c r="B130" s="78"/>
      <c r="C130" s="78"/>
      <c r="D130" s="47"/>
      <c r="E130" s="47"/>
    </row>
    <row r="131" spans="1:5" ht="15.75">
      <c r="A131" s="35"/>
      <c r="B131" s="72"/>
      <c r="C131" s="72"/>
      <c r="D131" s="48"/>
      <c r="E131" s="48"/>
    </row>
    <row r="132" spans="1:5" ht="15.75">
      <c r="A132" s="35"/>
      <c r="B132" s="72"/>
      <c r="C132" s="72"/>
      <c r="D132" s="47"/>
      <c r="E132" s="47"/>
    </row>
    <row r="133" spans="1:5" ht="14.25" customHeight="1">
      <c r="A133" s="50"/>
      <c r="B133" s="78"/>
      <c r="C133" s="78"/>
      <c r="D133" s="51"/>
      <c r="E133" s="51"/>
    </row>
    <row r="134" spans="1:5" ht="13.5" customHeight="1">
      <c r="A134" s="80"/>
      <c r="B134" s="80"/>
      <c r="C134" s="80"/>
      <c r="D134" s="23"/>
      <c r="E134" s="23"/>
    </row>
    <row r="135" spans="2:3" ht="26.25" customHeight="1">
      <c r="B135" s="79"/>
      <c r="C135" s="79"/>
    </row>
    <row r="136" spans="2:5" ht="41.25" customHeight="1">
      <c r="B136" s="79"/>
      <c r="C136" s="79"/>
      <c r="D136" s="54"/>
      <c r="E136" s="54"/>
    </row>
    <row r="137" spans="2:5" ht="66" customHeight="1">
      <c r="B137" s="77"/>
      <c r="C137" s="77"/>
      <c r="D137" s="55"/>
      <c r="E137" s="55"/>
    </row>
    <row r="138" spans="2:5" ht="41.25" customHeight="1">
      <c r="B138" s="76"/>
      <c r="C138" s="76"/>
      <c r="D138" s="55"/>
      <c r="E138" s="55"/>
    </row>
    <row r="139" spans="2:5" ht="51.75" customHeight="1">
      <c r="B139" s="71"/>
      <c r="C139" s="71"/>
      <c r="D139" s="55"/>
      <c r="E139" s="55"/>
    </row>
    <row r="140" spans="2:5" ht="15" customHeight="1">
      <c r="B140" s="29"/>
      <c r="C140" s="29"/>
      <c r="D140" s="23"/>
      <c r="E140" s="23"/>
    </row>
    <row r="141" spans="2:3" ht="15.75">
      <c r="B141" s="31"/>
      <c r="C141" s="31"/>
    </row>
    <row r="142" spans="2:5" ht="15.75">
      <c r="B142" s="31"/>
      <c r="C142" s="31"/>
      <c r="D142" s="24"/>
      <c r="E142" s="24"/>
    </row>
    <row r="143" spans="2:3" ht="17.25" customHeight="1">
      <c r="B143" s="31"/>
      <c r="C143" s="31"/>
    </row>
    <row r="144" spans="1:5" ht="15.75">
      <c r="A144" s="22"/>
      <c r="B144" s="32"/>
      <c r="C144" s="32"/>
      <c r="D144" s="22"/>
      <c r="E144" s="22"/>
    </row>
    <row r="145" spans="1:5" ht="15.75">
      <c r="A145" s="22"/>
      <c r="B145" s="25"/>
      <c r="C145" s="25"/>
      <c r="D145" s="26"/>
      <c r="E145" s="26"/>
    </row>
    <row r="146" spans="1:5" ht="15.75">
      <c r="A146" s="22"/>
      <c r="B146" s="25"/>
      <c r="C146" s="25"/>
      <c r="D146" s="22"/>
      <c r="E146" s="22"/>
    </row>
    <row r="147" spans="1:5" ht="15.75">
      <c r="A147" s="22"/>
      <c r="B147" s="25"/>
      <c r="C147" s="22"/>
      <c r="D147" s="22"/>
      <c r="E147" s="22"/>
    </row>
    <row r="148" spans="1:5" ht="15.75">
      <c r="A148" s="22"/>
      <c r="B148" s="25"/>
      <c r="C148" s="25"/>
      <c r="D148" s="22"/>
      <c r="E148" s="22"/>
    </row>
    <row r="149" spans="1:5" ht="15.75">
      <c r="A149" s="22"/>
      <c r="B149" s="25"/>
      <c r="C149" s="25"/>
      <c r="D149" s="27"/>
      <c r="E149" s="27"/>
    </row>
    <row r="150" spans="1:5" ht="15.75">
      <c r="A150" s="22"/>
      <c r="B150" s="33"/>
      <c r="C150" s="33"/>
      <c r="D150" s="22"/>
      <c r="E150" s="22"/>
    </row>
    <row r="151" spans="1:5" ht="15.75">
      <c r="A151" s="22"/>
      <c r="B151" s="30"/>
      <c r="C151" s="30"/>
      <c r="D151" s="27"/>
      <c r="E151" s="27"/>
    </row>
    <row r="152" spans="1:5" ht="19.5" customHeight="1">
      <c r="A152" s="22"/>
      <c r="B152" s="34"/>
      <c r="C152" s="34"/>
      <c r="D152" s="28"/>
      <c r="E152" s="28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  <row r="162" spans="1:5" ht="15.75">
      <c r="A162" s="22"/>
      <c r="B162" s="22"/>
      <c r="C162" s="22"/>
      <c r="D162" s="22"/>
      <c r="E162" s="22"/>
    </row>
    <row r="163" spans="1:5" ht="15.75">
      <c r="A163" s="22"/>
      <c r="B163" s="22"/>
      <c r="C163" s="22"/>
      <c r="D163" s="22"/>
      <c r="E163" s="22"/>
    </row>
    <row r="164" spans="1:5" ht="15.75">
      <c r="A164" s="22"/>
      <c r="B164" s="22"/>
      <c r="C164" s="22"/>
      <c r="D164" s="22"/>
      <c r="E164" s="22"/>
    </row>
    <row r="165" spans="1:5" ht="15.75">
      <c r="A165" s="22"/>
      <c r="B165" s="22"/>
      <c r="C165" s="22"/>
      <c r="D165" s="22"/>
      <c r="E165" s="22"/>
    </row>
    <row r="166" spans="1:5" ht="15.75">
      <c r="A166" s="22"/>
      <c r="B166" s="22"/>
      <c r="C166" s="22"/>
      <c r="D166" s="22"/>
      <c r="E166" s="22"/>
    </row>
    <row r="167" spans="1:5" ht="15.75">
      <c r="A167" s="22"/>
      <c r="B167" s="22"/>
      <c r="C167" s="22"/>
      <c r="D167" s="22"/>
      <c r="E167" s="22"/>
    </row>
    <row r="168" spans="1:5" ht="15.75">
      <c r="A168" s="22"/>
      <c r="B168" s="22"/>
      <c r="C168" s="22"/>
      <c r="D168" s="22"/>
      <c r="E168" s="22"/>
    </row>
    <row r="169" spans="1:5" ht="15.75">
      <c r="A169" s="22"/>
      <c r="B169" s="22"/>
      <c r="C169" s="22"/>
      <c r="D169" s="22"/>
      <c r="E169" s="22"/>
    </row>
    <row r="170" spans="1:5" ht="15.75">
      <c r="A170" s="22"/>
      <c r="B170" s="22"/>
      <c r="C170" s="22"/>
      <c r="D170" s="22"/>
      <c r="E170" s="22"/>
    </row>
    <row r="171" spans="1:5" ht="15.75">
      <c r="A171" s="22"/>
      <c r="B171" s="22"/>
      <c r="C171" s="22"/>
      <c r="D171" s="22"/>
      <c r="E171" s="22"/>
    </row>
    <row r="172" spans="1:5" ht="15.75">
      <c r="A172" s="22"/>
      <c r="B172" s="22"/>
      <c r="C172" s="22"/>
      <c r="D172" s="22"/>
      <c r="E172" s="22"/>
    </row>
    <row r="173" spans="1:5" ht="15.75">
      <c r="A173" s="22"/>
      <c r="B173" s="22"/>
      <c r="C173" s="22"/>
      <c r="D173" s="22"/>
      <c r="E173" s="22"/>
    </row>
    <row r="174" spans="1:5" ht="15.75">
      <c r="A174" s="22"/>
      <c r="B174" s="22"/>
      <c r="C174" s="22"/>
      <c r="D174" s="22"/>
      <c r="E174" s="22"/>
    </row>
    <row r="175" spans="1:5" ht="15.75">
      <c r="A175" s="22"/>
      <c r="B175" s="22"/>
      <c r="C175" s="22"/>
      <c r="D175" s="22"/>
      <c r="E175" s="22"/>
    </row>
    <row r="176" spans="1:5" ht="15.75">
      <c r="A176" s="22"/>
      <c r="B176" s="22"/>
      <c r="C176" s="22"/>
      <c r="D176" s="22"/>
      <c r="E176" s="22"/>
    </row>
    <row r="177" spans="1:5" ht="15.75">
      <c r="A177" s="22"/>
      <c r="B177" s="22"/>
      <c r="C177" s="22"/>
      <c r="D177" s="22"/>
      <c r="E177" s="22"/>
    </row>
    <row r="178" spans="1:5" ht="15.75">
      <c r="A178" s="22"/>
      <c r="B178" s="22"/>
      <c r="C178" s="22"/>
      <c r="D178" s="22"/>
      <c r="E178" s="22"/>
    </row>
    <row r="179" spans="1:5" ht="15.75">
      <c r="A179" s="22"/>
      <c r="B179" s="22"/>
      <c r="C179" s="22"/>
      <c r="D179" s="22"/>
      <c r="E179" s="22"/>
    </row>
    <row r="180" spans="1:5" ht="15.75">
      <c r="A180" s="22"/>
      <c r="B180" s="22"/>
      <c r="C180" s="22"/>
      <c r="D180" s="22"/>
      <c r="E180" s="22"/>
    </row>
    <row r="181" spans="1:5" ht="15.75">
      <c r="A181" s="22"/>
      <c r="B181" s="22"/>
      <c r="C181" s="22"/>
      <c r="D181" s="22"/>
      <c r="E181" s="22"/>
    </row>
    <row r="182" spans="1:5" ht="15.75">
      <c r="A182" s="22"/>
      <c r="B182" s="22"/>
      <c r="C182" s="22"/>
      <c r="D182" s="22"/>
      <c r="E182" s="22"/>
    </row>
    <row r="183" spans="1:5" ht="15.75">
      <c r="A183" s="22"/>
      <c r="B183" s="22"/>
      <c r="C183" s="22"/>
      <c r="D183" s="22"/>
      <c r="E183" s="22"/>
    </row>
    <row r="184" spans="1:5" ht="15.75">
      <c r="A184" s="22"/>
      <c r="B184" s="22"/>
      <c r="C184" s="22"/>
      <c r="D184" s="22"/>
      <c r="E184" s="22"/>
    </row>
    <row r="185" spans="1:5" ht="15.75">
      <c r="A185" s="22"/>
      <c r="B185" s="22"/>
      <c r="C185" s="22"/>
      <c r="D185" s="22"/>
      <c r="E185" s="22"/>
    </row>
    <row r="186" spans="1:5" ht="15.75">
      <c r="A186" s="22"/>
      <c r="B186" s="22"/>
      <c r="C186" s="22"/>
      <c r="D186" s="22"/>
      <c r="E186" s="22"/>
    </row>
    <row r="187" spans="1:5" ht="15.75">
      <c r="A187" s="22"/>
      <c r="B187" s="22"/>
      <c r="C187" s="22"/>
      <c r="D187" s="22"/>
      <c r="E187" s="22"/>
    </row>
    <row r="188" spans="1:5" ht="15.75">
      <c r="A188" s="22"/>
      <c r="B188" s="22"/>
      <c r="C188" s="22"/>
      <c r="D188" s="22"/>
      <c r="E188" s="22"/>
    </row>
    <row r="189" spans="1:5" ht="15.75">
      <c r="A189" s="22"/>
      <c r="B189" s="22"/>
      <c r="C189" s="22"/>
      <c r="D189" s="22"/>
      <c r="E189" s="22"/>
    </row>
  </sheetData>
  <sheetProtection selectLockedCells="1" selectUnlockedCells="1"/>
  <mergeCells count="47">
    <mergeCell ref="B86:C86"/>
    <mergeCell ref="B92:C92"/>
    <mergeCell ref="E9:F9"/>
    <mergeCell ref="A9:A10"/>
    <mergeCell ref="B9:B10"/>
    <mergeCell ref="C9:C10"/>
    <mergeCell ref="D9:D10"/>
    <mergeCell ref="C1:D1"/>
    <mergeCell ref="C3:D3"/>
    <mergeCell ref="C4:D4"/>
    <mergeCell ref="C5:D5"/>
    <mergeCell ref="C2:D2"/>
    <mergeCell ref="B85:C85"/>
    <mergeCell ref="B7:F7"/>
    <mergeCell ref="A84:C84"/>
    <mergeCell ref="A93:C93"/>
    <mergeCell ref="A87:C87"/>
    <mergeCell ref="B88:C88"/>
    <mergeCell ref="B97:C97"/>
    <mergeCell ref="B99:C99"/>
    <mergeCell ref="B94:C95"/>
    <mergeCell ref="B89:C89"/>
    <mergeCell ref="A91:C91"/>
    <mergeCell ref="B90:C90"/>
    <mergeCell ref="B115:C116"/>
    <mergeCell ref="B103:C103"/>
    <mergeCell ref="B104:C104"/>
    <mergeCell ref="A105:C105"/>
    <mergeCell ref="B106:C108"/>
    <mergeCell ref="B100:C100"/>
    <mergeCell ref="B135:C136"/>
    <mergeCell ref="A134:C134"/>
    <mergeCell ref="B131:C133"/>
    <mergeCell ref="B127:C130"/>
    <mergeCell ref="A126:C126"/>
    <mergeCell ref="B120:C123"/>
    <mergeCell ref="B124:C125"/>
    <mergeCell ref="B139:C139"/>
    <mergeCell ref="B109:C111"/>
    <mergeCell ref="B96:C96"/>
    <mergeCell ref="B98:C98"/>
    <mergeCell ref="B102:C102"/>
    <mergeCell ref="B101:C101"/>
    <mergeCell ref="B138:C138"/>
    <mergeCell ref="B137:C137"/>
    <mergeCell ref="B112:C114"/>
    <mergeCell ref="B117:C119"/>
  </mergeCells>
  <printOptions/>
  <pageMargins left="0.7480314960629921" right="0.7480314960629921" top="0.17" bottom="0.34" header="0.31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2017-04-07T09:24:16Z</cp:lastPrinted>
  <dcterms:created xsi:type="dcterms:W3CDTF">2002-02-14T09:43:26Z</dcterms:created>
  <dcterms:modified xsi:type="dcterms:W3CDTF">2017-06-28T10:35:19Z</dcterms:modified>
  <cp:category/>
  <cp:version/>
  <cp:contentType/>
  <cp:contentStatus/>
</cp:coreProperties>
</file>