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целевые показатели" sheetId="4" r:id="rId1"/>
    <sheet name="мероприятия" sheetId="5" r:id="rId2"/>
  </sheets>
  <definedNames>
    <definedName name="OLE_LINK1" localSheetId="1">мероприятия!$A$142</definedName>
  </definedNames>
  <calcPr calcId="124519"/>
  <fileRecoveryPr repairLoad="1"/>
</workbook>
</file>

<file path=xl/calcChain.xml><?xml version="1.0" encoding="utf-8"?>
<calcChain xmlns="http://schemas.openxmlformats.org/spreadsheetml/2006/main">
  <c r="E128" i="5"/>
  <c r="C112" l="1"/>
  <c r="F47" i="4" l="1"/>
  <c r="D143" i="5"/>
  <c r="C126"/>
  <c r="D90"/>
  <c r="D92"/>
  <c r="D102"/>
  <c r="D59"/>
  <c r="D41"/>
  <c r="D21"/>
  <c r="C18"/>
  <c r="C9"/>
  <c r="D112"/>
  <c r="D9" s="1"/>
  <c r="C15"/>
  <c r="C113"/>
  <c r="C140"/>
  <c r="D15"/>
  <c r="D113"/>
  <c r="D140"/>
  <c r="C16"/>
  <c r="C35"/>
  <c r="C47"/>
  <c r="C68"/>
  <c r="C90"/>
  <c r="C114"/>
  <c r="C133"/>
  <c r="C141"/>
  <c r="D16"/>
  <c r="D35"/>
  <c r="D47"/>
  <c r="D68"/>
  <c r="D114"/>
  <c r="D133"/>
  <c r="D141"/>
  <c r="C21"/>
  <c r="C29"/>
  <c r="C14"/>
  <c r="C37"/>
  <c r="C41"/>
  <c r="C33" s="1"/>
  <c r="C49"/>
  <c r="C57"/>
  <c r="C59"/>
  <c r="C74"/>
  <c r="C76"/>
  <c r="C84"/>
  <c r="C80"/>
  <c r="C66"/>
  <c r="C94"/>
  <c r="C102"/>
  <c r="C107"/>
  <c r="C104"/>
  <c r="C116"/>
  <c r="C118"/>
  <c r="C120"/>
  <c r="C122"/>
  <c r="C124"/>
  <c r="C135"/>
  <c r="C131"/>
  <c r="C149"/>
  <c r="C147"/>
  <c r="C145"/>
  <c r="C143"/>
  <c r="C139"/>
  <c r="D18"/>
  <c r="D29"/>
  <c r="D14"/>
  <c r="D33"/>
  <c r="D49"/>
  <c r="D57"/>
  <c r="D45" s="1"/>
  <c r="D74"/>
  <c r="D76"/>
  <c r="D66" s="1"/>
  <c r="D80"/>
  <c r="D84"/>
  <c r="D107"/>
  <c r="D94"/>
  <c r="D88" s="1"/>
  <c r="D116"/>
  <c r="D120"/>
  <c r="D118"/>
  <c r="D122"/>
  <c r="D126"/>
  <c r="D135"/>
  <c r="D131"/>
  <c r="D149"/>
  <c r="D139" s="1"/>
  <c r="D147"/>
  <c r="D145"/>
  <c r="E140"/>
  <c r="E141"/>
  <c r="E132"/>
  <c r="E133"/>
  <c r="E112"/>
  <c r="E113"/>
  <c r="E114"/>
  <c r="E89"/>
  <c r="E90"/>
  <c r="D89"/>
  <c r="C89"/>
  <c r="E67"/>
  <c r="E68"/>
  <c r="D67"/>
  <c r="C67"/>
  <c r="E47"/>
  <c r="D46"/>
  <c r="C46"/>
  <c r="E34"/>
  <c r="E35"/>
  <c r="D34"/>
  <c r="C34"/>
  <c r="E15"/>
  <c r="E16"/>
  <c r="E14"/>
  <c r="E120"/>
  <c r="E145"/>
  <c r="E18"/>
  <c r="E19"/>
  <c r="E127"/>
  <c r="C99"/>
  <c r="C96"/>
  <c r="E96"/>
  <c r="C92"/>
  <c r="C88" s="1"/>
  <c r="E41"/>
  <c r="E29"/>
  <c r="C26"/>
  <c r="E26"/>
  <c r="C23"/>
  <c r="D37"/>
  <c r="E21"/>
  <c r="E144"/>
  <c r="E146"/>
  <c r="E147"/>
  <c r="E148"/>
  <c r="E149"/>
  <c r="E150"/>
  <c r="E143"/>
  <c r="E136"/>
  <c r="E117"/>
  <c r="E118"/>
  <c r="E119"/>
  <c r="E121"/>
  <c r="E122"/>
  <c r="E123"/>
  <c r="D124"/>
  <c r="E125"/>
  <c r="E116"/>
  <c r="E108"/>
  <c r="E107"/>
  <c r="E93"/>
  <c r="E94"/>
  <c r="E95"/>
  <c r="E97"/>
  <c r="E98"/>
  <c r="D99"/>
  <c r="E100"/>
  <c r="E101"/>
  <c r="E103"/>
  <c r="E105"/>
  <c r="E92"/>
  <c r="E75"/>
  <c r="E77"/>
  <c r="C78"/>
  <c r="D78"/>
  <c r="E78"/>
  <c r="E79"/>
  <c r="E80"/>
  <c r="E81"/>
  <c r="E83"/>
  <c r="E85"/>
  <c r="E74"/>
  <c r="C82"/>
  <c r="C70"/>
  <c r="E58"/>
  <c r="E59"/>
  <c r="E60"/>
  <c r="E62"/>
  <c r="E63"/>
  <c r="E57"/>
  <c r="C61"/>
  <c r="E54"/>
  <c r="E55"/>
  <c r="C53"/>
  <c r="E50"/>
  <c r="E51"/>
  <c r="E49"/>
  <c r="E42"/>
  <c r="E38"/>
  <c r="E39"/>
  <c r="E37"/>
  <c r="E20"/>
  <c r="E22"/>
  <c r="E24"/>
  <c r="E25"/>
  <c r="E27"/>
  <c r="E28"/>
  <c r="E30"/>
  <c r="E135"/>
  <c r="D104"/>
  <c r="E104"/>
  <c r="D96"/>
  <c r="E84"/>
  <c r="D82"/>
  <c r="E82"/>
  <c r="E76"/>
  <c r="D70"/>
  <c r="D61"/>
  <c r="E61"/>
  <c r="D53"/>
  <c r="E53"/>
  <c r="F43" i="4"/>
  <c r="F44"/>
  <c r="F18"/>
  <c r="F19"/>
  <c r="F21"/>
  <c r="F25"/>
  <c r="F27"/>
  <c r="F30"/>
  <c r="F31"/>
  <c r="F32"/>
  <c r="F36"/>
  <c r="F38"/>
  <c r="F42"/>
  <c r="F45"/>
  <c r="F60"/>
  <c r="F14"/>
  <c r="F13"/>
  <c r="F12"/>
  <c r="F11"/>
  <c r="E99" i="5"/>
  <c r="E23"/>
  <c r="E124"/>
  <c r="E102"/>
  <c r="E126" l="1"/>
  <c r="E131"/>
  <c r="D111"/>
  <c r="E88"/>
  <c r="E9"/>
  <c r="D10"/>
  <c r="C111"/>
  <c r="E111" s="1"/>
  <c r="E139"/>
  <c r="E66"/>
  <c r="C45"/>
  <c r="E46"/>
  <c r="D8"/>
  <c r="D152"/>
  <c r="C10"/>
  <c r="C11"/>
  <c r="D11"/>
  <c r="E33"/>
  <c r="E10" l="1"/>
  <c r="C8"/>
  <c r="E8" s="1"/>
  <c r="E45"/>
  <c r="E11"/>
</calcChain>
</file>

<file path=xl/sharedStrings.xml><?xml version="1.0" encoding="utf-8"?>
<sst xmlns="http://schemas.openxmlformats.org/spreadsheetml/2006/main" count="243" uniqueCount="150">
  <si>
    <t>областной бюджет</t>
  </si>
  <si>
    <t>Федеральный бюджет</t>
  </si>
  <si>
    <t>Областной бюджет</t>
  </si>
  <si>
    <t>Местный бюджет</t>
  </si>
  <si>
    <t>№ строки мероприятия</t>
  </si>
  <si>
    <t>Наименование плановых мероприятий</t>
  </si>
  <si>
    <t>Финансирование мероприятий - всего с выделением источников финансирования (тыс. руб.)</t>
  </si>
  <si>
    <t>Фактическое исполнение плановых мероприятий</t>
  </si>
  <si>
    <t>планируемое на текущий год</t>
  </si>
  <si>
    <t>фактическое за отчетный период</t>
  </si>
  <si>
    <t>№строки целевого показателя</t>
  </si>
  <si>
    <t>Наименование целевого показателя</t>
  </si>
  <si>
    <t>Единица измерения</t>
  </si>
  <si>
    <t>Значение целевого показателя</t>
  </si>
  <si>
    <t>план</t>
  </si>
  <si>
    <t>факт</t>
  </si>
  <si>
    <t>процент выполнения</t>
  </si>
  <si>
    <t>Подпрограмма 1: «Комплексное развитие и модернизация системы коммунальной инфраструктуры МО Красноуфимский округ»</t>
  </si>
  <si>
    <t> 1</t>
  </si>
  <si>
    <t xml:space="preserve">Доля уличной сети теплоснабжения, водоснабжения и водоотведения, нуждающейся в замене </t>
  </si>
  <si>
    <t>%:</t>
  </si>
  <si>
    <t>Доля износа объектов коммунальной инфраструктуры</t>
  </si>
  <si>
    <t>%</t>
  </si>
  <si>
    <t>Доля населения МО Красноуфимский округ, пользующегося качественными коммунальными услугами</t>
  </si>
  <si>
    <t>Доля источников центрального водоснабжения имеющих проект зоны санитарной охраны от общего количества источников хозяйственно – питьевого назначения на территории МО Красноуфимский округ</t>
  </si>
  <si>
    <t>Подпрограмма 2: «Повышение качества условий проживания населения МО Красноуфимский округ»</t>
  </si>
  <si>
    <t>Количество граждан, переселенных из аварийного жилищного фонда и (или) жилищного фонда с высоким уровнем износа</t>
  </si>
  <si>
    <t>Чел.</t>
  </si>
  <si>
    <t>Доля аварийного и жилищного фонда с высоким уровнем износа</t>
  </si>
  <si>
    <t>Задача 2.2 Приведение технического состояния муниципального жилого фонда в соответствии с требованиями нормативных документов</t>
  </si>
  <si>
    <t>Доля отремонтированного муниципального жилого фонда от общего количества муниципального жилого фонда</t>
  </si>
  <si>
    <t>Подпрограмма 3: «Энергосбережение и повышение энергетической эффективности МО Красноуфимский округ»</t>
  </si>
  <si>
    <t>Задача 3.1: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</t>
  </si>
  <si>
    <t>Экономия энергетических ресурсов (в стоимостном выражении)</t>
  </si>
  <si>
    <t>Тыс. руб.</t>
  </si>
  <si>
    <t>Снижение затрат местного бюджета на оплату энергетических ресурсов бюджетной сферы</t>
  </si>
  <si>
    <t>процент</t>
  </si>
  <si>
    <t>Удельный расход тепловой энергии в многоквартирных домах (в расчете на 1 кв. метр общей площади)</t>
  </si>
  <si>
    <t>Гкал/кв. м.</t>
  </si>
  <si>
    <t>куб. м./ чел</t>
  </si>
  <si>
    <t>Подпрограмма 4: «Комплексное благоустройство территории МО Красноуфимский округ»</t>
  </si>
  <si>
    <t>Количество дворовых территорий, уровень благоустройства, которых соответствует современным требованиям</t>
  </si>
  <si>
    <t>единиц</t>
  </si>
  <si>
    <t>Доля населения, обеспеченного комфортными условиями проживания при реализации мероприятий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</si>
  <si>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</si>
  <si>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t>Протяженность построенных и реконструированных автомобильных дорог общего пользования местного значения;</t>
  </si>
  <si>
    <t>км</t>
  </si>
  <si>
    <t>Доля протяженности автомобильных дорог общего пользования местного значения, в отношении которых выполнены работы по содержанию, от общей протяженности автомобильных дорог общего пользования местного значения, подлежащих содержанию в соответствии с нормативной потребностью</t>
  </si>
  <si>
    <t>Доля протяженности автомобильных дорог общего пользования местного значения, в отношении которых выполнены работы по ремонту, капитальному ремонту от общей протяженности автомобильных дорог общего пользования местного значения, подлежащих капитальному ремонту и ремонту в соответствии с нормативной потребностью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</si>
  <si>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значения;</t>
  </si>
  <si>
    <t>Доля населения, проживающего в населенных пунктах, не имеющих регулярного автобусного и (или) железнодорожного сообщения в общей численности населения муниципального образования;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</si>
  <si>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МО Красноуфимский округ»</t>
  </si>
  <si>
    <t>Подпрограмма 7: «Развитие транспорта и  транспортной инфраструктуры в МО Красноуфимский округ»</t>
  </si>
  <si>
    <t>рейс.</t>
  </si>
  <si>
    <t>Подпрограмма 8: «Обеспечение реализации муниципальной программы МО Красноуфимский округ «Развитие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года»</t>
  </si>
  <si>
    <t>Доля подготовленных ответов на обращения  граждан в общем объеме поступивших на рассмотрение  в отдел жилищно-коммунального хозяйства администрации Муниципального образования Красноуфимский округ</t>
  </si>
  <si>
    <t>ДОСТИЖЕНИЕ ЦЕЛЕВЫХ ПОКАЗАТЕЛЕЙ МУНИЦИПАЛЬНОЙ ПРОГРАММЫ</t>
  </si>
  <si>
    <r>
      <t>Цель 1:</t>
    </r>
    <r>
      <rPr>
        <sz val="10"/>
        <rFont val="Times New Roman"/>
        <family val="1"/>
        <charset val="204"/>
      </rPr>
      <t xml:space="preserve"> Повышение комфортности и безопасности проживания населения за счет развития  и модернизации объектов инженерной инфраструктуры населенных пунктов</t>
    </r>
  </si>
  <si>
    <r>
      <t>Задача 1:</t>
    </r>
    <r>
      <rPr>
        <sz val="10"/>
        <rFont val="Times New Roman"/>
        <family val="1"/>
        <charset val="204"/>
      </rPr>
      <t xml:space="preserve"> Обеспечение надежности функционирования систем коммунальной инфраструктуры</t>
    </r>
  </si>
  <si>
    <t>Бюджетные инвестиции в объекты жилищно-коммунального хозяйства</t>
  </si>
  <si>
    <r>
      <t>Цель 2:</t>
    </r>
    <r>
      <rPr>
        <sz val="10"/>
        <rFont val="Times New Roman"/>
        <family val="1"/>
        <charset val="204"/>
      </rPr>
      <t xml:space="preserve"> Формирование жилищного фонда для переселения граждан из жилых помещений, признанных непригодными для проживания и (или) с высоким уровнем износа</t>
    </r>
  </si>
  <si>
    <r>
      <t>Задача 2.1:</t>
    </r>
    <r>
      <rPr>
        <sz val="10"/>
        <rFont val="Times New Roman"/>
        <family val="1"/>
        <charset val="204"/>
      </rPr>
      <t xml:space="preserve"> Сокращение аварийного и ветхого жилищного фонда</t>
    </r>
  </si>
  <si>
    <t>Разработка проектной документации на объекты строительства и реконструкции коммунальной инфраструктуры</t>
  </si>
  <si>
    <t xml:space="preserve"> Модернизация объектов коммунального  хозяйства </t>
  </si>
  <si>
    <t>Строительство объектов коммунальной инфраструктуры</t>
  </si>
  <si>
    <t>Экспертиза проектной документации</t>
  </si>
  <si>
    <t>Формирование жилищного фонда для переселения граждан из жилых помещений, признанных непригодными для проживания</t>
  </si>
  <si>
    <t>Капитальный ремонт муниципального жилого фонда</t>
  </si>
  <si>
    <r>
      <t>Цель 3:</t>
    </r>
    <r>
      <rPr>
        <sz val="10"/>
        <rFont val="Times New Roman"/>
        <family val="1"/>
        <charset val="204"/>
      </rPr>
      <t xml:space="preserve"> Повышение энергетической эффективности экономики МО Красноуфимский округ, в том числе за счет активизации энергосбережения</t>
    </r>
  </si>
  <si>
    <t>Модернизация систем и объектов коммунальной инфраструктуры, наружного освещения населенных пунктов</t>
  </si>
  <si>
    <t xml:space="preserve">Внедрение энергосберегающих материалов и технологий </t>
  </si>
  <si>
    <r>
      <t>Задача 3.3</t>
    </r>
    <r>
      <rPr>
        <sz val="10"/>
        <rFont val="Times New Roman"/>
        <family val="1"/>
        <charset val="204"/>
      </rPr>
      <t xml:space="preserve">  Повышение качества жизни населения за счет снижения затрат на оплату жилищно-коммунальных услуг и обеспечения права граждан на благоприятную окружающую среду</t>
    </r>
  </si>
  <si>
    <r>
      <t>Задача3.2:</t>
    </r>
    <r>
      <rPr>
        <sz val="10"/>
        <rFont val="Times New Roman"/>
        <family val="1"/>
        <charset val="204"/>
      </rPr>
      <t xml:space="preserve"> Сокращение бюджетных расходов на оплату энергетических ресурсов с целевой установкой сокращения доли расходов на энергетические ресурсы в общих расходах местного бюджета</t>
    </r>
  </si>
  <si>
    <t xml:space="preserve">Местный бюджет          </t>
  </si>
  <si>
    <r>
      <t>Цель 4:</t>
    </r>
    <r>
      <rPr>
        <sz val="10"/>
        <rFont val="Times New Roman"/>
        <family val="1"/>
        <charset val="204"/>
      </rPr>
      <t xml:space="preserve"> Повышение качества условий проживания населения МО Красноуфимский округ за счет восстановления и развития объектов внешнего благоустройства</t>
    </r>
  </si>
  <si>
    <r>
      <t>Задача 4.1:</t>
    </r>
    <r>
      <rPr>
        <sz val="10"/>
        <rFont val="Times New Roman"/>
        <family val="1"/>
        <charset val="204"/>
      </rPr>
      <t xml:space="preserve"> Выполнение мероприятий по комплексному благоустройству дворовых территорий МО Красноуфимский округ</t>
    </r>
  </si>
  <si>
    <t xml:space="preserve">Разработка проектной документации </t>
  </si>
  <si>
    <t>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</si>
  <si>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Реконструкция и капитальный ремонт дворовых территорий многоквартирных домов</t>
  </si>
  <si>
    <r>
      <t>Задача 4.2:</t>
    </r>
    <r>
      <rPr>
        <sz val="10"/>
        <rFont val="Times New Roman"/>
        <family val="1"/>
        <charset val="204"/>
      </rPr>
      <t xml:space="preserve"> Выполнение мероприятий по развитию и модернизации объектов внешнего благоустройства МО Красноуфимский округ</t>
    </r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</si>
  <si>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</si>
  <si>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</si>
  <si>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Бюджетные инвестиции в объекты благоустройства</t>
  </si>
  <si>
    <t>Прочие мероприятия по благоустройству</t>
  </si>
  <si>
    <t>Строительство объектов благоустройства</t>
  </si>
  <si>
    <r>
      <t>Цель 5:</t>
    </r>
    <r>
      <rPr>
        <sz val="10"/>
        <rFont val="Times New Roman"/>
        <family val="1"/>
        <charset val="204"/>
      </rPr>
      <t xml:space="preserve"> Развитие и сохранение автомобильных дорог общего пользования местного значения и реализация комплекса мер по безопасности дорожного движения на территории МО Красноуфимский округ</t>
    </r>
  </si>
  <si>
    <r>
      <t>Задача 5.1:</t>
    </r>
    <r>
      <rPr>
        <sz val="10"/>
        <rFont val="Times New Roman"/>
        <family val="1"/>
        <charset val="204"/>
      </rPr>
      <t xml:space="preserve"> Обеспечение сохранности сети автомобильных дорог общего пользования местного значения</t>
    </r>
  </si>
  <si>
    <r>
      <t>Задача 5.2:</t>
    </r>
    <r>
      <rPr>
        <sz val="10"/>
        <rFont val="Times New Roman"/>
        <family val="1"/>
        <charset val="204"/>
      </rPr>
      <t xml:space="preserve"> Формирование единой сети автомобильных дорог местного значения, круглогодично доступной для населения и хозяйствующих субъектов</t>
    </r>
  </si>
  <si>
    <r>
      <t>Цель 6:</t>
    </r>
    <r>
      <rPr>
        <sz val="10"/>
        <rFont val="Times New Roman"/>
        <family val="1"/>
        <charset val="204"/>
      </rPr>
      <t xml:space="preserve"> Выполнение обязательств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</t>
    </r>
  </si>
  <si>
    <r>
      <t>Задача 6:</t>
    </r>
    <r>
      <rPr>
        <sz val="10"/>
        <rFont val="Times New Roman"/>
        <family val="1"/>
        <charset val="204"/>
      </rPr>
      <t xml:space="preserve"> Предоставление мер социальной поддержки отдельным категориям граждан МО Красноуфимский округ</t>
    </r>
  </si>
  <si>
    <t xml:space="preserve">Областной бюджет </t>
  </si>
  <si>
    <r>
      <t>Цель 7:</t>
    </r>
    <r>
      <rPr>
        <sz val="10"/>
        <rFont val="Times New Roman"/>
        <family val="1"/>
        <charset val="204"/>
      </rPr>
      <t xml:space="preserve"> Развитие транспортной инфраструктуры на территории МО Красноуфимский округ;</t>
    </r>
  </si>
  <si>
    <r>
      <t>Задача 7</t>
    </r>
    <r>
      <rPr>
        <sz val="10"/>
        <rFont val="Times New Roman"/>
        <family val="1"/>
        <charset val="204"/>
      </rPr>
      <t>: Обеспечение транспортной доступности населения МО Красноуфимский округ;</t>
    </r>
  </si>
  <si>
    <t>Проведение отдельных мероприятий в области автомобильного транспорта (возмещение затрат перевозчикам по субсидируемым маршрутам)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</si>
  <si>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</si>
  <si>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</si>
  <si>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</si>
  <si>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Компенсация недополученных доходов по услугам бани</t>
  </si>
  <si>
    <t>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</si>
  <si>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r>
      <t>Цель 8:</t>
    </r>
    <r>
      <rPr>
        <sz val="10"/>
        <rFont val="Times New Roman"/>
        <family val="1"/>
        <charset val="204"/>
      </rPr>
      <t xml:space="preserve"> Формирование целостности и эффективной системы управления жилищно-коммунальным и дорожным хозяйством</t>
    </r>
  </si>
  <si>
    <r>
      <t>Задача 8</t>
    </r>
    <r>
      <rPr>
        <sz val="10"/>
        <rFont val="Times New Roman"/>
        <family val="1"/>
        <charset val="204"/>
      </rPr>
      <t>: Обеспечение реализации муниципальной программы МО Красноуфимский округ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  </r>
  </si>
  <si>
    <t>Содержание отдела ЖКХ</t>
  </si>
  <si>
    <t>Содержание отдела ЕДДС</t>
  </si>
  <si>
    <t>Содержание отдела субсидий</t>
  </si>
  <si>
    <t>Содержание отдела компенсаций</t>
  </si>
  <si>
    <t>кВтч/кв. чел</t>
  </si>
  <si>
    <r>
      <t>Цель 1:</t>
    </r>
    <r>
      <rPr>
        <sz val="12"/>
        <rFont val="Times New Roman"/>
        <family val="1"/>
        <charset val="204"/>
      </rPr>
      <t xml:space="preserve"> Повышение комфортности и безопасности проживания населения за счет развития  и модернизации объектов инженерной инфраструктуры населенных пунктов</t>
    </r>
  </si>
  <si>
    <r>
      <t>Задача 1:</t>
    </r>
    <r>
      <rPr>
        <sz val="12"/>
        <rFont val="Times New Roman"/>
        <family val="1"/>
        <charset val="204"/>
      </rPr>
      <t xml:space="preserve"> Обеспечение надежности функционирования систем коммунальной инфраструктуры</t>
    </r>
  </si>
  <si>
    <r>
      <t>Цель 2:</t>
    </r>
    <r>
      <rPr>
        <sz val="12"/>
        <rFont val="Times New Roman"/>
        <family val="1"/>
        <charset val="204"/>
      </rPr>
      <t xml:space="preserve"> Формирование жилищного фонда для переселения граждан из жилых помещений, признанных непригодными для проживания и (или) с высоким уровнем износа</t>
    </r>
  </si>
  <si>
    <r>
      <t>Задача 2.1:</t>
    </r>
    <r>
      <rPr>
        <sz val="12"/>
        <rFont val="Times New Roman"/>
        <family val="1"/>
        <charset val="204"/>
      </rPr>
      <t xml:space="preserve"> Сокращение аварийного и ветхого жилищного фонда</t>
    </r>
  </si>
  <si>
    <r>
      <t>Цель 3:</t>
    </r>
    <r>
      <rPr>
        <sz val="12"/>
        <rFont val="Times New Roman"/>
        <family val="1"/>
        <charset val="204"/>
      </rPr>
      <t xml:space="preserve"> Повышение энергетической эффективности экономики МО Красноуфимский округ, в том числе за счет активизации энергосбережения</t>
    </r>
  </si>
  <si>
    <r>
      <t>Задача 3.3</t>
    </r>
    <r>
      <rPr>
        <sz val="12"/>
        <rFont val="Times New Roman"/>
        <family val="1"/>
        <charset val="204"/>
      </rPr>
      <t xml:space="preserve">  Повышение качества жизни населения за счет снижения затрат на оплату жилищно-коммунальных услуг и обеспечения права граждан на благоприятную окружающую среду</t>
    </r>
  </si>
  <si>
    <r>
      <t>Цель 4:</t>
    </r>
    <r>
      <rPr>
        <sz val="12"/>
        <rFont val="Times New Roman"/>
        <family val="1"/>
        <charset val="204"/>
      </rPr>
      <t xml:space="preserve"> Повышение качества условий проживания населения МО Красноуфимский округ за счет восстановления и развития объектов внешнего благоустройства</t>
    </r>
  </si>
  <si>
    <r>
      <t>Задача 4.1:</t>
    </r>
    <r>
      <rPr>
        <sz val="12"/>
        <rFont val="Times New Roman"/>
        <family val="1"/>
        <charset val="204"/>
      </rPr>
      <t xml:space="preserve"> Выполнение мероприятий по комплексному благоустройству дворовых территорий МО Красноуфимский округ</t>
    </r>
  </si>
  <si>
    <r>
      <t>Задача 4.2:</t>
    </r>
    <r>
      <rPr>
        <sz val="12"/>
        <rFont val="Times New Roman"/>
        <family val="1"/>
        <charset val="204"/>
      </rPr>
      <t xml:space="preserve"> Выполнение мероприятий по развитию и модернизации объектов внешнего благоустройства МО Красноуфимский округ</t>
    </r>
  </si>
  <si>
    <r>
      <t>Цель 5:</t>
    </r>
    <r>
      <rPr>
        <sz val="12"/>
        <rFont val="Times New Roman"/>
        <family val="1"/>
        <charset val="204"/>
      </rPr>
      <t xml:space="preserve"> Развитие и сохранение автомобильных дорог общего пользования местного значения и реализация комплекса мер по безопасности дорожного движения на территории МО Красноуфимский округ</t>
    </r>
  </si>
  <si>
    <r>
      <t>Задача 5.1:</t>
    </r>
    <r>
      <rPr>
        <sz val="12"/>
        <rFont val="Times New Roman"/>
        <family val="1"/>
        <charset val="204"/>
      </rPr>
      <t xml:space="preserve"> Обеспечение сохранности сети автомобильных дорог общего пользования местного значения</t>
    </r>
  </si>
  <si>
    <r>
      <t>Задача 5.2:</t>
    </r>
    <r>
      <rPr>
        <sz val="12"/>
        <rFont val="Times New Roman"/>
        <family val="1"/>
        <charset val="204"/>
      </rPr>
      <t xml:space="preserve"> Формирование единой сети автомобильных дорог местного значения, круглогодично доступной для населения и хозяйствующих субъектов</t>
    </r>
  </si>
  <si>
    <r>
      <t>Цель 6:</t>
    </r>
    <r>
      <rPr>
        <sz val="12"/>
        <rFont val="Times New Roman"/>
        <family val="1"/>
        <charset val="204"/>
      </rPr>
      <t xml:space="preserve"> Выполнение обязательств по социальной поддержке отдельных категорий граждан, создание условий для повышения качества жизни отдельных категорий граждан, степени их социальной защищенности</t>
    </r>
  </si>
  <si>
    <r>
      <t>Задача 6:</t>
    </r>
    <r>
      <rPr>
        <sz val="12"/>
        <rFont val="Times New Roman"/>
        <family val="1"/>
        <charset val="204"/>
      </rPr>
      <t xml:space="preserve"> Предоставление мер социальной поддержки отдельным категориям граждан МО Красноуфимский округ</t>
    </r>
  </si>
  <si>
    <r>
      <t>Цель 7:</t>
    </r>
    <r>
      <rPr>
        <sz val="12"/>
        <rFont val="Times New Roman"/>
        <family val="1"/>
        <charset val="204"/>
      </rPr>
      <t xml:space="preserve"> Развитие транспортной инфраструктуры на территории МО Красноуфимский округ;</t>
    </r>
  </si>
  <si>
    <r>
      <t>Задача 7</t>
    </r>
    <r>
      <rPr>
        <sz val="12"/>
        <rFont val="Times New Roman"/>
        <family val="1"/>
        <charset val="204"/>
      </rPr>
      <t>: Обеспечение транспортной доступности населения МО Красноуфимский округ;</t>
    </r>
  </si>
  <si>
    <r>
      <t>Цель 8:</t>
    </r>
    <r>
      <rPr>
        <sz val="12"/>
        <rFont val="Times New Roman"/>
        <family val="1"/>
        <charset val="204"/>
      </rPr>
      <t xml:space="preserve"> Формирование целостности и эффективной системы управления жилищно-коммунальным и дорожным хозяйством</t>
    </r>
  </si>
  <si>
    <r>
      <t>Задача 8</t>
    </r>
    <r>
      <rPr>
        <sz val="12"/>
        <rFont val="Times New Roman"/>
        <family val="1"/>
        <charset val="204"/>
      </rPr>
      <t>: Обеспечение реализации муниципальной программы МО Красноуфимский округ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  </r>
  </si>
  <si>
    <t>да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</si>
  <si>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</si>
  <si>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Удельный расход холодной воды в многоквартирных домах (в расчете на 1 проживающего)</t>
  </si>
  <si>
    <t>Удельный расход электрической энергии в многоквартирных домах (кВт*ч/1 проживающего)</t>
  </si>
  <si>
    <t>Обеспечение граждан компенсацией расходов на оплату жилого помещения и коммунальных услуг</t>
  </si>
  <si>
    <t>Обеспечение субсидиями на оплату жилого помещения и коммунальных услуг</t>
  </si>
  <si>
    <t xml:space="preserve">Субсидирование межмуниципальных социально значимых маршрутов и рейса 
г. Красноуфимск – п. Саргая – п. Дегтярка для обеспечения транспортной доступности населения
</t>
  </si>
  <si>
    <t>ОТЧЕТ</t>
  </si>
  <si>
    <t xml:space="preserve">О ВЫПОЛНЕНИИ МЕРОПРИЯТИЙ МУНИЦИПАЛЬНОЙ ПРОГРАММЫ
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ЗА  2014 год (ОТЧЕТНЫЙ ПЕРИОД)
</t>
  </si>
  <si>
    <t xml:space="preserve">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      </t>
  </si>
  <si>
    <t>Всего по подпрограмме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</si>
  <si>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</si>
  <si>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Ремонт автомобильных дорог общего пользования местного значения и искусственных сооружений, расположенных на них</t>
  </si>
  <si>
    <t>Капитальный ремонт автомобильных дорог общего пользования местного значения</t>
  </si>
  <si>
    <t>Строительство и реконструкция автомобильных дорог общего пользования местного значения</t>
  </si>
  <si>
    <t>Мероприятия по повышению безопасности дорожного движения на территории МО Красноуфимский округ</t>
  </si>
  <si>
    <t>Разработка и согласование схемы развития и обеспечения сохранности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</si>
  <si>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</si>
  <si>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ВСЕГО ПО МУНИЦИПАЛЬНОЙ ПРОГРАММЕ, В ТОМ ЧИСЛЕ: </t>
  </si>
  <si>
    <t xml:space="preserve"> за 2018 год</t>
  </si>
  <si>
    <t>Инвест.вложения за 2018 год</t>
  </si>
  <si>
    <t xml:space="preserve">ОТЧЕТ
О РЕАЛИЗАЦИИ МУНИЦИПАЛЬНОЙ ПРОГРАММЫ "РАЗВИТИЕ И МОДЕРНИЗАЦИЯ ЖИЛИЩНО-КОММУНАЛЬНОГО  И ДОРОЖНОГО ХОЗЯЙСТВА, ПОВЫШЕНИЕ ЭНЕРГЕТИЧЕСКОЙ ЭФФЕКТИВНОСТИ В МУНИЦИПАЛЬНОМ ОБРАЗОВАНИИ КРАСНОУФИМСКИЙ ОКРУГ ДО 2020 ГОДА"                                                                            ЗА  2018 год (ОТЧЕТНЫЙ ПЕРИОД)
</t>
  </si>
  <si>
    <t>В соответствии с установленным графиком</t>
  </si>
  <si>
    <r>
      <rPr>
        <u/>
        <sz val="12"/>
        <rFont val="Times New Roman"/>
        <family val="1"/>
        <charset val="204"/>
      </rPr>
      <t>Задача 3.1</t>
    </r>
    <r>
      <rPr>
        <sz val="12"/>
        <rFont val="Times New Roman"/>
        <family val="1"/>
        <charset val="204"/>
      </rPr>
      <t>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</t>
    </r>
  </si>
  <si>
    <r>
      <rPr>
        <u/>
        <sz val="12"/>
        <rFont val="Times New Roman"/>
        <family val="1"/>
        <charset val="204"/>
      </rPr>
      <t>Задача 2.2</t>
    </r>
    <r>
      <rPr>
        <sz val="12"/>
        <rFont val="Times New Roman"/>
        <family val="1"/>
        <charset val="204"/>
      </rPr>
      <t xml:space="preserve"> Приведение технического состояния муниципального жилого фонда в соответствии с требованиями нормативных документов</t>
    </r>
  </si>
  <si>
    <r>
      <t>Задача 3.2:</t>
    </r>
    <r>
      <rPr>
        <sz val="12"/>
        <rFont val="Times New Roman"/>
        <family val="1"/>
        <charset val="204"/>
      </rPr>
      <t xml:space="preserve"> Сокращение бюджетных расходов на оплату энергетических ресурсов с целевой установкой сокращения доли расходов на энергетические ресурсы в общих расходах местного бюджета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</si>
</sst>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6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10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top" wrapText="1"/>
    </xf>
    <xf numFmtId="0" fontId="6" fillId="0" borderId="0" xfId="0" applyFont="1" applyAlignment="1"/>
    <xf numFmtId="4" fontId="1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wrapText="1"/>
    </xf>
    <xf numFmtId="164" fontId="10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0" xfId="0" applyNumberFormat="1" applyFont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6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workbookViewId="0">
      <selection sqref="A1:F60"/>
    </sheetView>
  </sheetViews>
  <sheetFormatPr defaultRowHeight="12.75"/>
  <cols>
    <col min="1" max="1" width="5.140625" style="2" customWidth="1"/>
    <col min="2" max="2" width="42.140625" style="2" customWidth="1"/>
    <col min="3" max="3" width="7.28515625" style="47" customWidth="1"/>
    <col min="4" max="4" width="10.28515625" style="47" customWidth="1"/>
    <col min="5" max="5" width="10.140625" style="47" customWidth="1"/>
    <col min="6" max="6" width="13.140625" style="48" bestFit="1" customWidth="1"/>
    <col min="7" max="10" width="9.140625" style="3"/>
    <col min="11" max="11" width="40" style="3" customWidth="1"/>
    <col min="12" max="16384" width="9.140625" style="2"/>
  </cols>
  <sheetData>
    <row r="2" spans="1:11" ht="97.5" customHeight="1">
      <c r="A2" s="90" t="s">
        <v>145</v>
      </c>
      <c r="B2" s="91"/>
      <c r="C2" s="91"/>
      <c r="D2" s="91"/>
      <c r="E2" s="91"/>
      <c r="F2" s="91"/>
    </row>
    <row r="3" spans="1:11" ht="15.75" customHeight="1">
      <c r="A3" s="92" t="s">
        <v>56</v>
      </c>
      <c r="B3" s="92"/>
      <c r="C3" s="92"/>
      <c r="D3" s="92"/>
      <c r="E3" s="92"/>
      <c r="F3" s="92"/>
    </row>
    <row r="4" spans="1:11">
      <c r="A4" s="32"/>
      <c r="B4" s="32"/>
      <c r="C4" s="43"/>
      <c r="D4" s="43"/>
      <c r="E4" s="43"/>
      <c r="F4" s="44"/>
    </row>
    <row r="5" spans="1:11" s="50" customFormat="1" ht="15.75">
      <c r="A5" s="93" t="s">
        <v>10</v>
      </c>
      <c r="B5" s="94" t="s">
        <v>11</v>
      </c>
      <c r="C5" s="93" t="s">
        <v>12</v>
      </c>
      <c r="D5" s="96" t="s">
        <v>13</v>
      </c>
      <c r="E5" s="96"/>
      <c r="F5" s="96"/>
      <c r="G5" s="49"/>
      <c r="H5" s="49"/>
      <c r="I5" s="49"/>
      <c r="J5" s="49"/>
      <c r="K5" s="49"/>
    </row>
    <row r="6" spans="1:11" s="53" customFormat="1" ht="47.25">
      <c r="A6" s="93"/>
      <c r="B6" s="95"/>
      <c r="C6" s="93"/>
      <c r="D6" s="1" t="s">
        <v>14</v>
      </c>
      <c r="E6" s="1" t="s">
        <v>15</v>
      </c>
      <c r="F6" s="51" t="s">
        <v>16</v>
      </c>
      <c r="G6" s="52"/>
      <c r="H6" s="52"/>
      <c r="I6" s="52"/>
      <c r="J6" s="52"/>
      <c r="K6" s="52"/>
    </row>
    <row r="7" spans="1:11" s="4" customFormat="1" ht="15.75">
      <c r="A7" s="30">
        <v>1</v>
      </c>
      <c r="B7" s="30">
        <v>2</v>
      </c>
      <c r="C7" s="28">
        <v>3</v>
      </c>
      <c r="D7" s="28">
        <v>4</v>
      </c>
      <c r="E7" s="28">
        <v>5</v>
      </c>
      <c r="F7" s="54">
        <v>6</v>
      </c>
      <c r="G7" s="5"/>
      <c r="H7" s="5"/>
      <c r="I7" s="5"/>
      <c r="J7" s="5"/>
      <c r="K7" s="5"/>
    </row>
    <row r="8" spans="1:11" ht="36.75" customHeight="1">
      <c r="A8" s="25"/>
      <c r="B8" s="97" t="s">
        <v>17</v>
      </c>
      <c r="C8" s="98"/>
      <c r="D8" s="98"/>
      <c r="E8" s="98"/>
      <c r="F8" s="99"/>
      <c r="G8" s="6"/>
      <c r="H8" s="6"/>
      <c r="I8" s="6"/>
      <c r="J8" s="6"/>
      <c r="K8" s="6"/>
    </row>
    <row r="9" spans="1:11" ht="47.25" customHeight="1">
      <c r="A9" s="27"/>
      <c r="B9" s="87" t="s">
        <v>106</v>
      </c>
      <c r="C9" s="88"/>
      <c r="D9" s="88"/>
      <c r="E9" s="88"/>
      <c r="F9" s="89"/>
      <c r="G9" s="7"/>
      <c r="H9" s="7"/>
      <c r="I9" s="7"/>
      <c r="J9" s="7"/>
      <c r="K9" s="7"/>
    </row>
    <row r="10" spans="1:11" ht="36.75" customHeight="1">
      <c r="A10" s="27"/>
      <c r="B10" s="87" t="s">
        <v>107</v>
      </c>
      <c r="C10" s="88"/>
      <c r="D10" s="88"/>
      <c r="E10" s="88"/>
      <c r="F10" s="89"/>
      <c r="G10" s="7"/>
      <c r="H10" s="7"/>
      <c r="I10" s="7"/>
      <c r="J10" s="7"/>
      <c r="K10" s="7"/>
    </row>
    <row r="11" spans="1:11" ht="47.25">
      <c r="A11" s="27" t="s">
        <v>18</v>
      </c>
      <c r="B11" s="27" t="s">
        <v>19</v>
      </c>
      <c r="C11" s="28" t="s">
        <v>20</v>
      </c>
      <c r="D11" s="28">
        <v>10</v>
      </c>
      <c r="E11" s="28">
        <v>12</v>
      </c>
      <c r="F11" s="33">
        <f>E11/D11*100</f>
        <v>120</v>
      </c>
      <c r="G11" s="8"/>
      <c r="H11" s="8"/>
      <c r="I11" s="8"/>
      <c r="J11" s="8"/>
      <c r="K11" s="9"/>
    </row>
    <row r="12" spans="1:11" ht="31.5">
      <c r="A12" s="27">
        <v>2</v>
      </c>
      <c r="B12" s="27" t="s">
        <v>21</v>
      </c>
      <c r="C12" s="28" t="s">
        <v>22</v>
      </c>
      <c r="D12" s="28">
        <v>64</v>
      </c>
      <c r="E12" s="28">
        <v>64.2</v>
      </c>
      <c r="F12" s="33">
        <f>E12/D12*100</f>
        <v>100.3125</v>
      </c>
      <c r="G12" s="8"/>
      <c r="H12" s="8"/>
      <c r="I12" s="8"/>
      <c r="J12" s="8"/>
      <c r="K12" s="9"/>
    </row>
    <row r="13" spans="1:11" ht="47.25">
      <c r="A13" s="27">
        <v>3</v>
      </c>
      <c r="B13" s="29" t="s">
        <v>23</v>
      </c>
      <c r="C13" s="28" t="s">
        <v>22</v>
      </c>
      <c r="D13" s="28">
        <v>20</v>
      </c>
      <c r="E13" s="28">
        <v>18</v>
      </c>
      <c r="F13" s="33">
        <f>E13/D13*100</f>
        <v>90</v>
      </c>
      <c r="G13" s="8"/>
      <c r="H13" s="8"/>
      <c r="I13" s="8"/>
      <c r="J13" s="8"/>
      <c r="K13" s="9"/>
    </row>
    <row r="14" spans="1:11" ht="94.5">
      <c r="A14" s="27">
        <v>4</v>
      </c>
      <c r="B14" s="29" t="s">
        <v>24</v>
      </c>
      <c r="C14" s="28" t="s">
        <v>22</v>
      </c>
      <c r="D14" s="28">
        <v>18</v>
      </c>
      <c r="E14" s="28">
        <v>16</v>
      </c>
      <c r="F14" s="33">
        <f>E14/D14*100</f>
        <v>88.888888888888886</v>
      </c>
      <c r="G14" s="8"/>
      <c r="H14" s="8"/>
      <c r="I14" s="8"/>
      <c r="J14" s="8"/>
      <c r="K14" s="9"/>
    </row>
    <row r="15" spans="1:11" ht="36" customHeight="1">
      <c r="A15" s="25"/>
      <c r="B15" s="100" t="s">
        <v>25</v>
      </c>
      <c r="C15" s="100"/>
      <c r="D15" s="100"/>
      <c r="E15" s="100"/>
      <c r="F15" s="100"/>
      <c r="G15" s="6"/>
      <c r="H15" s="6"/>
      <c r="I15" s="6"/>
      <c r="J15" s="6"/>
      <c r="K15" s="6"/>
    </row>
    <row r="16" spans="1:11" ht="39" customHeight="1">
      <c r="A16" s="27"/>
      <c r="B16" s="101" t="s">
        <v>108</v>
      </c>
      <c r="C16" s="101"/>
      <c r="D16" s="101"/>
      <c r="E16" s="101"/>
      <c r="F16" s="101"/>
      <c r="G16" s="7"/>
      <c r="H16" s="7"/>
      <c r="I16" s="7"/>
      <c r="J16" s="7"/>
      <c r="K16" s="7"/>
    </row>
    <row r="17" spans="1:11" ht="15" customHeight="1">
      <c r="A17" s="27"/>
      <c r="B17" s="87" t="s">
        <v>109</v>
      </c>
      <c r="C17" s="88"/>
      <c r="D17" s="88"/>
      <c r="E17" s="88"/>
      <c r="F17" s="89"/>
      <c r="G17" s="7"/>
      <c r="H17" s="7"/>
      <c r="I17" s="7"/>
      <c r="J17" s="7"/>
      <c r="K17" s="7"/>
    </row>
    <row r="18" spans="1:11" ht="63">
      <c r="A18" s="27">
        <v>5</v>
      </c>
      <c r="B18" s="27" t="s">
        <v>26</v>
      </c>
      <c r="C18" s="28" t="s">
        <v>27</v>
      </c>
      <c r="D18" s="28">
        <v>16</v>
      </c>
      <c r="E18" s="57">
        <v>0</v>
      </c>
      <c r="F18" s="33">
        <f>E18/D18*100</f>
        <v>0</v>
      </c>
      <c r="G18" s="10"/>
      <c r="H18" s="10"/>
      <c r="I18" s="10"/>
      <c r="J18" s="10"/>
      <c r="K18" s="11"/>
    </row>
    <row r="19" spans="1:11" ht="31.5">
      <c r="A19" s="27">
        <v>6</v>
      </c>
      <c r="B19" s="27" t="s">
        <v>28</v>
      </c>
      <c r="C19" s="28" t="s">
        <v>22</v>
      </c>
      <c r="D19" s="28">
        <v>0.89</v>
      </c>
      <c r="E19" s="57">
        <v>0.97</v>
      </c>
      <c r="F19" s="33">
        <f>E19/D19*100</f>
        <v>108.98876404494382</v>
      </c>
      <c r="G19" s="10"/>
      <c r="H19" s="10"/>
      <c r="I19" s="10"/>
      <c r="J19" s="10"/>
      <c r="K19" s="11"/>
    </row>
    <row r="20" spans="1:11" ht="31.5" customHeight="1">
      <c r="A20" s="27"/>
      <c r="B20" s="105" t="s">
        <v>148</v>
      </c>
      <c r="C20" s="105"/>
      <c r="D20" s="105"/>
      <c r="E20" s="105"/>
      <c r="F20" s="105"/>
      <c r="G20" s="12"/>
      <c r="H20" s="12"/>
      <c r="I20" s="12"/>
      <c r="J20" s="12"/>
      <c r="K20" s="12"/>
    </row>
    <row r="21" spans="1:11" ht="63">
      <c r="A21" s="27">
        <v>7</v>
      </c>
      <c r="B21" s="27" t="s">
        <v>30</v>
      </c>
      <c r="C21" s="28" t="s">
        <v>22</v>
      </c>
      <c r="D21" s="45">
        <v>2.2000000000000002</v>
      </c>
      <c r="E21" s="45">
        <v>2.1</v>
      </c>
      <c r="F21" s="33">
        <f>E21/D21*100</f>
        <v>95.454545454545453</v>
      </c>
      <c r="G21" s="10"/>
      <c r="H21" s="10"/>
      <c r="I21" s="10"/>
      <c r="J21" s="10"/>
      <c r="K21" s="11"/>
    </row>
    <row r="22" spans="1:11" ht="37.5" customHeight="1">
      <c r="A22" s="25"/>
      <c r="B22" s="100" t="s">
        <v>31</v>
      </c>
      <c r="C22" s="100"/>
      <c r="D22" s="100"/>
      <c r="E22" s="100"/>
      <c r="F22" s="100"/>
      <c r="G22" s="6"/>
      <c r="H22" s="6"/>
      <c r="I22" s="6"/>
      <c r="J22" s="6"/>
      <c r="K22" s="6"/>
    </row>
    <row r="23" spans="1:11" ht="35.25" customHeight="1">
      <c r="A23" s="27"/>
      <c r="B23" s="101" t="s">
        <v>110</v>
      </c>
      <c r="C23" s="101"/>
      <c r="D23" s="101"/>
      <c r="E23" s="101"/>
      <c r="F23" s="101"/>
      <c r="G23" s="7"/>
      <c r="H23" s="7"/>
      <c r="I23" s="7"/>
      <c r="J23" s="7"/>
      <c r="K23" s="7"/>
    </row>
    <row r="24" spans="1:11" ht="46.5" customHeight="1">
      <c r="A24" s="27"/>
      <c r="B24" s="106" t="s">
        <v>147</v>
      </c>
      <c r="C24" s="107"/>
      <c r="D24" s="107"/>
      <c r="E24" s="107"/>
      <c r="F24" s="108"/>
      <c r="G24" s="12"/>
      <c r="H24" s="12"/>
      <c r="I24" s="12"/>
      <c r="J24" s="12"/>
      <c r="K24" s="12"/>
    </row>
    <row r="25" spans="1:11" ht="31.5">
      <c r="A25" s="27">
        <v>8</v>
      </c>
      <c r="B25" s="27" t="s">
        <v>33</v>
      </c>
      <c r="C25" s="28" t="s">
        <v>34</v>
      </c>
      <c r="D25" s="46">
        <v>35572</v>
      </c>
      <c r="E25" s="46">
        <v>32239</v>
      </c>
      <c r="F25" s="33">
        <f>E25/D25*100</f>
        <v>90.630270999662656</v>
      </c>
      <c r="G25" s="9"/>
      <c r="H25" s="9"/>
      <c r="I25" s="9"/>
      <c r="J25" s="9"/>
      <c r="K25" s="9"/>
    </row>
    <row r="26" spans="1:11" ht="36" customHeight="1">
      <c r="A26" s="27"/>
      <c r="B26" s="101" t="s">
        <v>149</v>
      </c>
      <c r="C26" s="101"/>
      <c r="D26" s="101"/>
      <c r="E26" s="101"/>
      <c r="F26" s="101"/>
      <c r="G26" s="7"/>
      <c r="H26" s="7"/>
      <c r="I26" s="7"/>
      <c r="J26" s="7"/>
      <c r="K26" s="7"/>
    </row>
    <row r="27" spans="1:11" ht="47.25">
      <c r="A27" s="27">
        <v>9</v>
      </c>
      <c r="B27" s="27" t="s">
        <v>35</v>
      </c>
      <c r="C27" s="28" t="s">
        <v>36</v>
      </c>
      <c r="D27" s="28">
        <v>6</v>
      </c>
      <c r="E27" s="28">
        <v>6</v>
      </c>
      <c r="F27" s="33">
        <f>E27/D27*100</f>
        <v>100</v>
      </c>
      <c r="G27" s="9"/>
      <c r="H27" s="9"/>
      <c r="I27" s="9"/>
      <c r="J27" s="9"/>
      <c r="K27" s="9"/>
    </row>
    <row r="28" spans="1:11" ht="42" customHeight="1">
      <c r="A28" s="102"/>
      <c r="B28" s="101" t="s">
        <v>111</v>
      </c>
      <c r="C28" s="101"/>
      <c r="D28" s="101"/>
      <c r="E28" s="101"/>
      <c r="F28" s="101"/>
      <c r="G28" s="7"/>
      <c r="H28" s="7"/>
      <c r="I28" s="7"/>
      <c r="J28" s="7"/>
      <c r="K28" s="7"/>
    </row>
    <row r="29" spans="1:11">
      <c r="A29" s="102"/>
      <c r="B29" s="101"/>
      <c r="C29" s="101"/>
      <c r="D29" s="101"/>
      <c r="E29" s="101"/>
      <c r="F29" s="101"/>
      <c r="G29" s="7"/>
      <c r="H29" s="7"/>
      <c r="I29" s="7"/>
      <c r="J29" s="7"/>
      <c r="K29" s="7"/>
    </row>
    <row r="30" spans="1:11" ht="47.25">
      <c r="A30" s="27">
        <v>10</v>
      </c>
      <c r="B30" s="27" t="s">
        <v>37</v>
      </c>
      <c r="C30" s="28" t="s">
        <v>38</v>
      </c>
      <c r="D30" s="28">
        <v>0.25</v>
      </c>
      <c r="E30" s="57">
        <v>0.25</v>
      </c>
      <c r="F30" s="33">
        <f>E30/D30*100</f>
        <v>100</v>
      </c>
      <c r="G30" s="9"/>
      <c r="H30" s="9"/>
      <c r="I30" s="9"/>
      <c r="J30" s="9"/>
      <c r="K30" s="9"/>
    </row>
    <row r="31" spans="1:11" ht="47.25">
      <c r="A31" s="27">
        <v>11</v>
      </c>
      <c r="B31" s="27" t="s">
        <v>126</v>
      </c>
      <c r="C31" s="28" t="s">
        <v>39</v>
      </c>
      <c r="D31" s="28">
        <v>31.1</v>
      </c>
      <c r="E31" s="57">
        <v>31.2</v>
      </c>
      <c r="F31" s="33">
        <f>E31/D31*100</f>
        <v>100.32154340836013</v>
      </c>
      <c r="G31" s="9"/>
      <c r="H31" s="9"/>
      <c r="I31" s="9"/>
      <c r="J31" s="9"/>
      <c r="K31" s="9"/>
    </row>
    <row r="32" spans="1:11" ht="47.25">
      <c r="A32" s="31">
        <v>12</v>
      </c>
      <c r="B32" s="31" t="s">
        <v>127</v>
      </c>
      <c r="C32" s="42" t="s">
        <v>105</v>
      </c>
      <c r="D32" s="42">
        <v>125.5</v>
      </c>
      <c r="E32" s="42">
        <v>125.5</v>
      </c>
      <c r="F32" s="34">
        <f>E32/D32*100</f>
        <v>100</v>
      </c>
      <c r="G32" s="9"/>
      <c r="H32" s="9"/>
      <c r="I32" s="9"/>
      <c r="J32" s="9"/>
      <c r="K32" s="9"/>
    </row>
    <row r="33" spans="1:11" ht="34.5" customHeight="1">
      <c r="A33" s="25"/>
      <c r="B33" s="100" t="s">
        <v>40</v>
      </c>
      <c r="C33" s="100"/>
      <c r="D33" s="100"/>
      <c r="E33" s="100"/>
      <c r="F33" s="100"/>
      <c r="G33" s="6"/>
      <c r="H33" s="6"/>
      <c r="I33" s="6"/>
      <c r="J33" s="6"/>
      <c r="K33" s="6"/>
    </row>
    <row r="34" spans="1:11" ht="32.25" customHeight="1">
      <c r="A34" s="27"/>
      <c r="B34" s="101" t="s">
        <v>112</v>
      </c>
      <c r="C34" s="101"/>
      <c r="D34" s="101"/>
      <c r="E34" s="101"/>
      <c r="F34" s="101"/>
      <c r="G34" s="7"/>
      <c r="H34" s="7"/>
      <c r="I34" s="7"/>
      <c r="J34" s="7"/>
      <c r="K34" s="7"/>
    </row>
    <row r="35" spans="1:11" ht="33" customHeight="1">
      <c r="A35" s="27"/>
      <c r="B35" s="101" t="s">
        <v>113</v>
      </c>
      <c r="C35" s="101"/>
      <c r="D35" s="101"/>
      <c r="E35" s="101"/>
      <c r="F35" s="101"/>
      <c r="G35" s="7"/>
      <c r="H35" s="7"/>
      <c r="I35" s="7"/>
      <c r="J35" s="7"/>
      <c r="K35" s="7"/>
    </row>
    <row r="36" spans="1:11" ht="48.75" customHeight="1">
      <c r="A36" s="27">
        <v>13</v>
      </c>
      <c r="B36" s="27" t="s">
        <v>41</v>
      </c>
      <c r="C36" s="28" t="s">
        <v>42</v>
      </c>
      <c r="D36" s="28">
        <v>21</v>
      </c>
      <c r="E36" s="28">
        <v>20</v>
      </c>
      <c r="F36" s="33">
        <f>E36/D36*100</f>
        <v>95.238095238095227</v>
      </c>
      <c r="G36" s="9"/>
      <c r="H36" s="9"/>
      <c r="I36" s="9"/>
      <c r="J36" s="9"/>
      <c r="K36" s="9"/>
    </row>
    <row r="37" spans="1:11" ht="33.75" customHeight="1">
      <c r="A37" s="27"/>
      <c r="B37" s="101" t="s">
        <v>114</v>
      </c>
      <c r="C37" s="101"/>
      <c r="D37" s="101"/>
      <c r="E37" s="101"/>
      <c r="F37" s="101"/>
      <c r="G37" s="7"/>
      <c r="H37" s="7"/>
      <c r="I37" s="7"/>
      <c r="J37" s="7"/>
      <c r="K37" s="7"/>
    </row>
    <row r="38" spans="1:11" ht="47.25">
      <c r="A38" s="27">
        <v>14</v>
      </c>
      <c r="B38" s="27" t="s">
        <v>43</v>
      </c>
      <c r="C38" s="28" t="s">
        <v>36</v>
      </c>
      <c r="D38" s="28">
        <v>6</v>
      </c>
      <c r="E38" s="28">
        <v>5.5</v>
      </c>
      <c r="F38" s="33">
        <f>E38/D38*100</f>
        <v>91.666666666666657</v>
      </c>
      <c r="G38" s="9"/>
      <c r="H38" s="9"/>
      <c r="I38" s="9"/>
      <c r="J38" s="9"/>
      <c r="K38" s="9"/>
    </row>
    <row r="39" spans="1:11" ht="32.25" customHeight="1">
      <c r="A39" s="25"/>
      <c r="B39" s="104" t="s">
        <v>44</v>
      </c>
      <c r="C39" s="104"/>
      <c r="D39" s="104"/>
      <c r="E39" s="104"/>
      <c r="F39" s="104"/>
      <c r="G39" s="6"/>
      <c r="H39" s="6"/>
      <c r="I39" s="6"/>
      <c r="J39" s="6"/>
      <c r="K39" s="6"/>
    </row>
    <row r="40" spans="1:11" ht="48.75" customHeight="1">
      <c r="A40" s="27"/>
      <c r="B40" s="103" t="s">
        <v>115</v>
      </c>
      <c r="C40" s="103"/>
      <c r="D40" s="103"/>
      <c r="E40" s="103"/>
      <c r="F40" s="103"/>
      <c r="G40" s="7"/>
      <c r="H40" s="7"/>
      <c r="I40" s="7"/>
      <c r="J40" s="7"/>
      <c r="K40" s="7"/>
    </row>
    <row r="41" spans="1:11" ht="29.25" customHeight="1">
      <c r="A41" s="27"/>
      <c r="B41" s="103" t="s">
        <v>116</v>
      </c>
      <c r="C41" s="103"/>
      <c r="D41" s="103"/>
      <c r="E41" s="103"/>
      <c r="F41" s="103"/>
      <c r="G41" s="7"/>
      <c r="H41" s="7"/>
      <c r="I41" s="7"/>
      <c r="J41" s="7"/>
      <c r="K41" s="7"/>
    </row>
    <row r="42" spans="1:11" ht="63">
      <c r="A42" s="27">
        <v>15</v>
      </c>
      <c r="B42" s="27" t="s">
        <v>45</v>
      </c>
      <c r="C42" s="28" t="s">
        <v>46</v>
      </c>
      <c r="D42" s="28">
        <v>1</v>
      </c>
      <c r="E42" s="28">
        <v>0</v>
      </c>
      <c r="F42" s="33">
        <f>E42/D42*100</f>
        <v>0</v>
      </c>
      <c r="G42" s="8"/>
      <c r="H42" s="8"/>
      <c r="I42" s="8"/>
      <c r="J42" s="8"/>
      <c r="K42" s="9"/>
    </row>
    <row r="43" spans="1:11" ht="141.75">
      <c r="A43" s="27">
        <v>16</v>
      </c>
      <c r="B43" s="27" t="s">
        <v>47</v>
      </c>
      <c r="C43" s="28" t="s">
        <v>22</v>
      </c>
      <c r="D43" s="28">
        <v>100</v>
      </c>
      <c r="E43" s="28">
        <v>100</v>
      </c>
      <c r="F43" s="33">
        <f>E43/D43*100</f>
        <v>100</v>
      </c>
      <c r="G43" s="8"/>
      <c r="H43" s="8"/>
      <c r="I43" s="8"/>
      <c r="J43" s="8"/>
      <c r="K43" s="9"/>
    </row>
    <row r="44" spans="1:11" ht="157.5">
      <c r="A44" s="27">
        <v>17</v>
      </c>
      <c r="B44" s="27" t="s">
        <v>48</v>
      </c>
      <c r="C44" s="28" t="s">
        <v>22</v>
      </c>
      <c r="D44" s="28">
        <v>4.5</v>
      </c>
      <c r="E44" s="28">
        <v>4.5</v>
      </c>
      <c r="F44" s="33">
        <f>E44/D44*100</f>
        <v>100</v>
      </c>
      <c r="G44" s="8"/>
      <c r="H44" s="8"/>
      <c r="I44" s="8"/>
      <c r="J44" s="8"/>
      <c r="K44" s="9"/>
    </row>
    <row r="45" spans="1:11" s="13" customFormat="1" ht="63.75" customHeight="1">
      <c r="A45" s="128">
        <v>18</v>
      </c>
      <c r="B45" s="29" t="s">
        <v>49</v>
      </c>
      <c r="C45" s="28" t="s">
        <v>22</v>
      </c>
      <c r="D45" s="28">
        <v>62.7</v>
      </c>
      <c r="E45" s="28">
        <v>62.7</v>
      </c>
      <c r="F45" s="33">
        <f>E45/D45*100</f>
        <v>100</v>
      </c>
      <c r="G45" s="12"/>
      <c r="H45" s="12"/>
      <c r="I45" s="12"/>
      <c r="J45" s="12"/>
      <c r="K45" s="12"/>
    </row>
    <row r="46" spans="1:11" ht="33.75" customHeight="1">
      <c r="A46" s="79"/>
      <c r="B46" s="111" t="s">
        <v>117</v>
      </c>
      <c r="C46" s="112"/>
      <c r="D46" s="112"/>
      <c r="E46" s="112"/>
      <c r="F46" s="113"/>
      <c r="G46" s="7"/>
      <c r="H46" s="7"/>
      <c r="I46" s="7"/>
      <c r="J46" s="7"/>
      <c r="K46" s="7"/>
    </row>
    <row r="47" spans="1:11" ht="94.5">
      <c r="A47" s="27">
        <v>19</v>
      </c>
      <c r="B47" s="27" t="s">
        <v>50</v>
      </c>
      <c r="C47" s="28" t="s">
        <v>22</v>
      </c>
      <c r="D47" s="28">
        <v>0.08</v>
      </c>
      <c r="E47" s="28">
        <v>0.08</v>
      </c>
      <c r="F47" s="33">
        <f>E47/D47*100</f>
        <v>100</v>
      </c>
      <c r="G47" s="8"/>
      <c r="H47" s="8"/>
      <c r="I47" s="8"/>
      <c r="J47" s="8"/>
      <c r="K47" s="9"/>
    </row>
    <row r="48" spans="1:11" ht="63.75" customHeight="1">
      <c r="A48" s="25"/>
      <c r="B48" s="104" t="s">
        <v>51</v>
      </c>
      <c r="C48" s="104"/>
      <c r="D48" s="104"/>
      <c r="E48" s="104"/>
      <c r="F48" s="104"/>
      <c r="G48" s="6"/>
      <c r="H48" s="6"/>
      <c r="I48" s="6"/>
      <c r="J48" s="6"/>
      <c r="K48" s="6"/>
    </row>
    <row r="49" spans="1:11" ht="33" customHeight="1">
      <c r="A49" s="27"/>
      <c r="B49" s="103" t="s">
        <v>118</v>
      </c>
      <c r="C49" s="103"/>
      <c r="D49" s="103"/>
      <c r="E49" s="103"/>
      <c r="F49" s="103"/>
      <c r="G49" s="7"/>
      <c r="H49" s="7"/>
      <c r="I49" s="7"/>
      <c r="J49" s="7"/>
      <c r="K49" s="7"/>
    </row>
    <row r="50" spans="1:11" ht="33" customHeight="1">
      <c r="A50" s="27"/>
      <c r="B50" s="103" t="s">
        <v>119</v>
      </c>
      <c r="C50" s="103"/>
      <c r="D50" s="103"/>
      <c r="E50" s="103"/>
      <c r="F50" s="103"/>
      <c r="G50" s="7"/>
      <c r="H50" s="7"/>
      <c r="I50" s="7"/>
      <c r="J50" s="7"/>
      <c r="K50" s="7"/>
    </row>
    <row r="51" spans="1:11" ht="47.25">
      <c r="A51" s="27">
        <v>20</v>
      </c>
      <c r="B51" s="27" t="s">
        <v>128</v>
      </c>
      <c r="C51" s="28"/>
      <c r="D51" s="28" t="s">
        <v>124</v>
      </c>
      <c r="E51" s="28" t="s">
        <v>124</v>
      </c>
      <c r="F51" s="33">
        <v>100</v>
      </c>
      <c r="G51" s="9"/>
      <c r="H51" s="9"/>
      <c r="I51" s="9"/>
      <c r="J51" s="9"/>
      <c r="K51" s="9"/>
    </row>
    <row r="52" spans="1:11" ht="31.5" customHeight="1">
      <c r="A52" s="27">
        <v>21</v>
      </c>
      <c r="B52" s="27" t="s">
        <v>129</v>
      </c>
      <c r="C52" s="28"/>
      <c r="D52" s="28" t="s">
        <v>124</v>
      </c>
      <c r="E52" s="28" t="s">
        <v>124</v>
      </c>
      <c r="F52" s="33">
        <v>100</v>
      </c>
      <c r="G52" s="9"/>
      <c r="H52" s="9"/>
      <c r="I52" s="9"/>
      <c r="J52" s="9"/>
      <c r="K52" s="9"/>
    </row>
    <row r="53" spans="1:11" ht="30.75" customHeight="1">
      <c r="A53" s="26"/>
      <c r="B53" s="97" t="s">
        <v>52</v>
      </c>
      <c r="C53" s="98"/>
      <c r="D53" s="98"/>
      <c r="E53" s="98"/>
      <c r="F53" s="99"/>
      <c r="G53" s="6"/>
      <c r="H53" s="6"/>
      <c r="I53" s="6"/>
      <c r="J53" s="6"/>
      <c r="K53" s="6"/>
    </row>
    <row r="54" spans="1:11" ht="31.5" customHeight="1">
      <c r="A54" s="27"/>
      <c r="B54" s="87" t="s">
        <v>120</v>
      </c>
      <c r="C54" s="88"/>
      <c r="D54" s="88"/>
      <c r="E54" s="88"/>
      <c r="F54" s="89"/>
      <c r="G54" s="7"/>
      <c r="H54" s="7"/>
      <c r="I54" s="7"/>
      <c r="J54" s="7"/>
      <c r="K54" s="7"/>
    </row>
    <row r="55" spans="1:11" ht="30.75" customHeight="1">
      <c r="A55" s="29"/>
      <c r="B55" s="87" t="s">
        <v>121</v>
      </c>
      <c r="C55" s="88"/>
      <c r="D55" s="88"/>
      <c r="E55" s="88"/>
      <c r="F55" s="89"/>
      <c r="G55" s="7"/>
      <c r="H55" s="7"/>
      <c r="I55" s="7"/>
      <c r="J55" s="7"/>
      <c r="K55" s="7"/>
    </row>
    <row r="56" spans="1:11" ht="81" customHeight="1">
      <c r="A56" s="27">
        <v>22</v>
      </c>
      <c r="B56" s="27" t="s">
        <v>130</v>
      </c>
      <c r="C56" s="28" t="s">
        <v>53</v>
      </c>
      <c r="D56" s="73" t="s">
        <v>146</v>
      </c>
      <c r="E56" s="73" t="s">
        <v>146</v>
      </c>
      <c r="F56" s="33">
        <v>100</v>
      </c>
      <c r="G56" s="9"/>
      <c r="H56" s="9"/>
      <c r="I56" s="9"/>
      <c r="J56" s="9"/>
      <c r="K56" s="9"/>
    </row>
    <row r="57" spans="1:11" ht="46.5" customHeight="1">
      <c r="A57" s="25"/>
      <c r="B57" s="104" t="s">
        <v>54</v>
      </c>
      <c r="C57" s="104"/>
      <c r="D57" s="104"/>
      <c r="E57" s="104"/>
      <c r="F57" s="104"/>
      <c r="G57" s="6"/>
      <c r="H57" s="6"/>
      <c r="I57" s="6"/>
      <c r="J57" s="6"/>
      <c r="K57" s="6"/>
    </row>
    <row r="58" spans="1:11" ht="36.75" customHeight="1">
      <c r="A58" s="27"/>
      <c r="B58" s="103" t="s">
        <v>122</v>
      </c>
      <c r="C58" s="103"/>
      <c r="D58" s="103"/>
      <c r="E58" s="103"/>
      <c r="F58" s="103"/>
      <c r="G58" s="7"/>
      <c r="H58" s="7"/>
      <c r="I58" s="7"/>
      <c r="J58" s="7"/>
      <c r="K58" s="7"/>
    </row>
    <row r="59" spans="1:11" ht="60.75" customHeight="1">
      <c r="A59" s="27"/>
      <c r="B59" s="103" t="s">
        <v>123</v>
      </c>
      <c r="C59" s="103"/>
      <c r="D59" s="103"/>
      <c r="E59" s="103"/>
      <c r="F59" s="103"/>
      <c r="G59" s="7"/>
      <c r="H59" s="7"/>
      <c r="I59" s="7"/>
      <c r="J59" s="7"/>
      <c r="K59" s="7"/>
    </row>
    <row r="60" spans="1:11" ht="94.5">
      <c r="A60" s="71">
        <v>23</v>
      </c>
      <c r="B60" s="71" t="s">
        <v>55</v>
      </c>
      <c r="C60" s="72" t="s">
        <v>22</v>
      </c>
      <c r="D60" s="72">
        <v>100</v>
      </c>
      <c r="E60" s="72">
        <v>100</v>
      </c>
      <c r="F60" s="33">
        <f>E60/D60*100</f>
        <v>100</v>
      </c>
      <c r="G60" s="8"/>
      <c r="H60" s="8"/>
      <c r="I60" s="8"/>
      <c r="J60" s="8"/>
      <c r="K60" s="9"/>
    </row>
    <row r="61" spans="1:11" ht="15.75">
      <c r="A61" s="80"/>
      <c r="B61" s="109"/>
      <c r="C61" s="109"/>
      <c r="D61" s="109"/>
      <c r="E61" s="109"/>
      <c r="F61" s="109"/>
    </row>
    <row r="62" spans="1:11" ht="31.5" customHeight="1">
      <c r="A62" s="80"/>
      <c r="B62" s="110"/>
      <c r="C62" s="110"/>
      <c r="D62" s="110"/>
      <c r="E62" s="110"/>
      <c r="F62" s="110"/>
    </row>
    <row r="63" spans="1:11" ht="45.75" customHeight="1">
      <c r="A63" s="80"/>
      <c r="B63" s="110"/>
      <c r="C63" s="110"/>
      <c r="D63" s="110"/>
      <c r="E63" s="110"/>
      <c r="F63" s="110"/>
    </row>
    <row r="64" spans="1:11" ht="15.75">
      <c r="A64" s="81"/>
      <c r="B64" s="82"/>
      <c r="C64" s="83"/>
      <c r="D64" s="84"/>
      <c r="E64" s="85"/>
      <c r="F64" s="86"/>
    </row>
    <row r="65" spans="1:6" ht="15.75">
      <c r="A65" s="81"/>
      <c r="B65" s="82"/>
      <c r="C65" s="83"/>
      <c r="D65" s="85"/>
      <c r="E65" s="85"/>
      <c r="F65" s="86"/>
    </row>
    <row r="66" spans="1:6" ht="15.75">
      <c r="A66" s="74"/>
      <c r="B66" s="75"/>
      <c r="C66" s="76"/>
      <c r="D66" s="76"/>
      <c r="E66" s="76"/>
      <c r="F66" s="76"/>
    </row>
    <row r="67" spans="1:6" ht="15.75">
      <c r="A67" s="74"/>
      <c r="B67" s="75"/>
      <c r="C67" s="76"/>
      <c r="D67" s="76"/>
      <c r="E67" s="76"/>
      <c r="F67" s="76"/>
    </row>
    <row r="68" spans="1:6" ht="15.75">
      <c r="A68" s="74"/>
      <c r="B68" s="75"/>
      <c r="C68" s="76"/>
      <c r="D68" s="76"/>
      <c r="E68" s="76"/>
      <c r="F68" s="76"/>
    </row>
    <row r="69" spans="1:6" ht="15.75">
      <c r="A69" s="74"/>
      <c r="B69" s="75"/>
      <c r="C69" s="76"/>
      <c r="D69" s="76"/>
      <c r="E69" s="76"/>
      <c r="F69" s="76"/>
    </row>
    <row r="70" spans="1:6">
      <c r="B70" s="77"/>
      <c r="C70" s="78"/>
      <c r="D70" s="78"/>
      <c r="E70" s="78"/>
      <c r="F70" s="78"/>
    </row>
    <row r="71" spans="1:6">
      <c r="B71" s="77"/>
      <c r="C71" s="78"/>
      <c r="D71" s="78"/>
      <c r="E71" s="78"/>
      <c r="F71" s="78"/>
    </row>
    <row r="72" spans="1:6">
      <c r="B72" s="77"/>
      <c r="C72" s="78"/>
      <c r="D72" s="78"/>
      <c r="E72" s="78"/>
      <c r="F72" s="78"/>
    </row>
  </sheetData>
  <mergeCells count="39">
    <mergeCell ref="B63:F63"/>
    <mergeCell ref="B46:F46"/>
    <mergeCell ref="B57:F57"/>
    <mergeCell ref="B58:F58"/>
    <mergeCell ref="B59:F59"/>
    <mergeCell ref="B23:F23"/>
    <mergeCell ref="B24:F24"/>
    <mergeCell ref="B26:F26"/>
    <mergeCell ref="B61:F61"/>
    <mergeCell ref="B62:F62"/>
    <mergeCell ref="B53:F53"/>
    <mergeCell ref="B54:F54"/>
    <mergeCell ref="B55:F55"/>
    <mergeCell ref="B35:F35"/>
    <mergeCell ref="B37:F37"/>
    <mergeCell ref="A28:A29"/>
    <mergeCell ref="B50:F50"/>
    <mergeCell ref="B48:F48"/>
    <mergeCell ref="B39:F39"/>
    <mergeCell ref="B40:F40"/>
    <mergeCell ref="B41:F41"/>
    <mergeCell ref="B49:F49"/>
    <mergeCell ref="B28:F29"/>
    <mergeCell ref="B33:F33"/>
    <mergeCell ref="B34:F34"/>
    <mergeCell ref="B17:F17"/>
    <mergeCell ref="B22:F22"/>
    <mergeCell ref="B10:F10"/>
    <mergeCell ref="B15:F15"/>
    <mergeCell ref="B16:F16"/>
    <mergeCell ref="B20:F20"/>
    <mergeCell ref="B9:F9"/>
    <mergeCell ref="A2:F2"/>
    <mergeCell ref="A3:F3"/>
    <mergeCell ref="A5:A6"/>
    <mergeCell ref="B5:B6"/>
    <mergeCell ref="C5:C6"/>
    <mergeCell ref="D5:F5"/>
    <mergeCell ref="B8:F8"/>
  </mergeCells>
  <phoneticPr fontId="12" type="noConversion"/>
  <pageMargins left="0.7" right="0.7" top="0.5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workbookViewId="0">
      <selection activeCell="B5" sqref="B5:B6"/>
    </sheetView>
  </sheetViews>
  <sheetFormatPr defaultRowHeight="12.75"/>
  <cols>
    <col min="1" max="1" width="9.7109375" style="14" customWidth="1"/>
    <col min="2" max="2" width="35.85546875" style="14" customWidth="1"/>
    <col min="3" max="3" width="18.85546875" style="40" customWidth="1"/>
    <col min="4" max="4" width="23" style="40" customWidth="1"/>
    <col min="5" max="5" width="23" style="58" customWidth="1"/>
    <col min="6" max="16384" width="9.140625" style="14"/>
  </cols>
  <sheetData>
    <row r="1" spans="1:7" ht="18.75">
      <c r="C1" s="55" t="s">
        <v>131</v>
      </c>
    </row>
    <row r="2" spans="1:7" ht="15.75">
      <c r="A2" s="114" t="s">
        <v>132</v>
      </c>
      <c r="B2" s="114"/>
      <c r="C2" s="114"/>
      <c r="D2" s="114"/>
      <c r="E2" s="114"/>
    </row>
    <row r="3" spans="1:7" ht="55.5" customHeight="1">
      <c r="A3" s="120" t="s">
        <v>133</v>
      </c>
      <c r="B3" s="121"/>
      <c r="C3" s="121"/>
      <c r="D3" s="121"/>
      <c r="E3" s="121"/>
    </row>
    <row r="4" spans="1:7" ht="18.75" customHeight="1">
      <c r="C4" s="56" t="s">
        <v>143</v>
      </c>
    </row>
    <row r="5" spans="1:7" ht="45.75" customHeight="1">
      <c r="A5" s="115" t="s">
        <v>4</v>
      </c>
      <c r="B5" s="115" t="s">
        <v>5</v>
      </c>
      <c r="C5" s="116" t="s">
        <v>6</v>
      </c>
      <c r="D5" s="117"/>
      <c r="E5" s="118" t="s">
        <v>7</v>
      </c>
    </row>
    <row r="6" spans="1:7" ht="32.25" customHeight="1">
      <c r="A6" s="115"/>
      <c r="B6" s="115"/>
      <c r="C6" s="61" t="s">
        <v>8</v>
      </c>
      <c r="D6" s="61" t="s">
        <v>9</v>
      </c>
      <c r="E6" s="119"/>
    </row>
    <row r="7" spans="1:7" s="16" customFormat="1" ht="15">
      <c r="A7" s="17">
        <v>1</v>
      </c>
      <c r="B7" s="17">
        <v>2</v>
      </c>
      <c r="C7" s="37">
        <v>3</v>
      </c>
      <c r="D7" s="37">
        <v>4</v>
      </c>
      <c r="E7" s="23">
        <v>5</v>
      </c>
      <c r="F7" s="15"/>
      <c r="G7" s="15"/>
    </row>
    <row r="8" spans="1:7" s="16" customFormat="1" ht="26.25">
      <c r="A8" s="17"/>
      <c r="B8" s="18" t="s">
        <v>142</v>
      </c>
      <c r="C8" s="69">
        <f>C14+C33+C45+C66+C88+C111+C131+C139</f>
        <v>207221.378</v>
      </c>
      <c r="D8" s="69">
        <f>D14+D33+D45+D66+D88+D111+D131+D139</f>
        <v>168388.511</v>
      </c>
      <c r="E8" s="70">
        <f>D8/C8*100</f>
        <v>81.260202313682143</v>
      </c>
      <c r="F8" s="15"/>
      <c r="G8" s="15"/>
    </row>
    <row r="9" spans="1:7" s="16" customFormat="1" ht="15">
      <c r="A9" s="37"/>
      <c r="B9" s="68" t="s">
        <v>1</v>
      </c>
      <c r="C9" s="69">
        <f>C112</f>
        <v>11908.7</v>
      </c>
      <c r="D9" s="69">
        <f>D112</f>
        <v>7812.0740000000005</v>
      </c>
      <c r="E9" s="70">
        <f t="shared" ref="E9:E11" si="0">D9/C9*100</f>
        <v>65.599721212222988</v>
      </c>
      <c r="F9" s="15"/>
      <c r="G9" s="15"/>
    </row>
    <row r="10" spans="1:7" s="16" customFormat="1" ht="15">
      <c r="A10" s="37"/>
      <c r="B10" s="68" t="s">
        <v>2</v>
      </c>
      <c r="C10" s="69">
        <f>C15+C34+C46+C67+C89+C113+C132+C140</f>
        <v>108340.5</v>
      </c>
      <c r="D10" s="69">
        <f>D15+D34+D46+D67+D89+D113+D132+D140</f>
        <v>86551.403999999995</v>
      </c>
      <c r="E10" s="70">
        <f t="shared" si="0"/>
        <v>79.888318772758112</v>
      </c>
      <c r="F10" s="15"/>
      <c r="G10" s="15"/>
    </row>
    <row r="11" spans="1:7" s="16" customFormat="1" ht="15">
      <c r="A11" s="37"/>
      <c r="B11" s="68" t="s">
        <v>73</v>
      </c>
      <c r="C11" s="69">
        <f>C16+C35+C47+C68+C90+C114+C133+C141</f>
        <v>86972.178000000014</v>
      </c>
      <c r="D11" s="69">
        <f>D16+D35+D47+D68+D90+D114+D133+D141</f>
        <v>74025.032999999996</v>
      </c>
      <c r="E11" s="70">
        <f t="shared" si="0"/>
        <v>85.113463526232465</v>
      </c>
      <c r="F11" s="15"/>
      <c r="G11" s="15"/>
    </row>
    <row r="12" spans="1:7" ht="18" customHeight="1">
      <c r="A12" s="127" t="s">
        <v>17</v>
      </c>
      <c r="B12" s="127"/>
      <c r="C12" s="127"/>
      <c r="D12" s="127"/>
      <c r="E12" s="127"/>
    </row>
    <row r="13" spans="1:7" ht="31.5" customHeight="1">
      <c r="A13" s="122" t="s">
        <v>57</v>
      </c>
      <c r="B13" s="122"/>
      <c r="C13" s="122"/>
      <c r="D13" s="122"/>
      <c r="E13" s="122"/>
    </row>
    <row r="14" spans="1:7">
      <c r="A14" s="62"/>
      <c r="B14" s="63" t="s">
        <v>134</v>
      </c>
      <c r="C14" s="64">
        <f>C18+C21+C23+C26+C29</f>
        <v>4954.835</v>
      </c>
      <c r="D14" s="64">
        <f>D18+D21+D23+D26+D29</f>
        <v>4408.0630000000001</v>
      </c>
      <c r="E14" s="65">
        <f>D14/C14*100</f>
        <v>88.964879758861798</v>
      </c>
    </row>
    <row r="15" spans="1:7">
      <c r="A15" s="62"/>
      <c r="B15" s="63" t="s">
        <v>2</v>
      </c>
      <c r="C15" s="64">
        <f>C19+C24+C27</f>
        <v>0</v>
      </c>
      <c r="D15" s="64">
        <f>D19+D24+D27</f>
        <v>0</v>
      </c>
      <c r="E15" s="65" t="e">
        <f t="shared" ref="E15:E16" si="1">D15/C15*100</f>
        <v>#DIV/0!</v>
      </c>
    </row>
    <row r="16" spans="1:7">
      <c r="A16" s="62"/>
      <c r="B16" s="63" t="s">
        <v>73</v>
      </c>
      <c r="C16" s="64">
        <f>C20+C22+C25+C28+C30</f>
        <v>4954.835</v>
      </c>
      <c r="D16" s="64">
        <f>D20+D22+D25+D28+D30</f>
        <v>4408.0630000000001</v>
      </c>
      <c r="E16" s="65">
        <f t="shared" si="1"/>
        <v>88.964879758861798</v>
      </c>
    </row>
    <row r="17" spans="1:5" ht="15.75" customHeight="1">
      <c r="A17" s="122" t="s">
        <v>58</v>
      </c>
      <c r="B17" s="122"/>
      <c r="C17" s="122"/>
      <c r="D17" s="122"/>
      <c r="E17" s="122"/>
    </row>
    <row r="18" spans="1:5" ht="25.5">
      <c r="A18" s="22">
        <v>1</v>
      </c>
      <c r="B18" s="18" t="s">
        <v>59</v>
      </c>
      <c r="C18" s="36">
        <f>C19+C20</f>
        <v>4255.0630000000001</v>
      </c>
      <c r="D18" s="36">
        <f>D19+D20</f>
        <v>4255.0630000000001</v>
      </c>
      <c r="E18" s="59">
        <f>D18/C18*100</f>
        <v>100</v>
      </c>
    </row>
    <row r="19" spans="1:5">
      <c r="A19" s="22"/>
      <c r="B19" s="18" t="s">
        <v>2</v>
      </c>
      <c r="C19" s="36">
        <v>0</v>
      </c>
      <c r="D19" s="36">
        <v>0</v>
      </c>
      <c r="E19" s="59" t="e">
        <f>D19/C19*100</f>
        <v>#DIV/0!</v>
      </c>
    </row>
    <row r="20" spans="1:5">
      <c r="A20" s="22"/>
      <c r="B20" s="18" t="s">
        <v>3</v>
      </c>
      <c r="C20" s="36">
        <v>4255.0630000000001</v>
      </c>
      <c r="D20" s="36">
        <v>4255.0630000000001</v>
      </c>
      <c r="E20" s="59">
        <f t="shared" ref="E20:E30" si="2">D20/C20*100</f>
        <v>100</v>
      </c>
    </row>
    <row r="21" spans="1:5" ht="38.25">
      <c r="A21" s="22">
        <v>2</v>
      </c>
      <c r="B21" s="18" t="s">
        <v>62</v>
      </c>
      <c r="C21" s="36">
        <f>C22</f>
        <v>699.77200000000005</v>
      </c>
      <c r="D21" s="38">
        <f>D22</f>
        <v>153</v>
      </c>
      <c r="E21" s="59">
        <f t="shared" si="2"/>
        <v>21.864264360391669</v>
      </c>
    </row>
    <row r="22" spans="1:5">
      <c r="A22" s="22"/>
      <c r="B22" s="18" t="s">
        <v>3</v>
      </c>
      <c r="C22" s="36">
        <v>699.77200000000005</v>
      </c>
      <c r="D22" s="36">
        <v>153</v>
      </c>
      <c r="E22" s="59">
        <f t="shared" si="2"/>
        <v>21.864264360391669</v>
      </c>
    </row>
    <row r="23" spans="1:5" ht="25.5">
      <c r="A23" s="22">
        <v>3</v>
      </c>
      <c r="B23" s="18" t="s">
        <v>63</v>
      </c>
      <c r="C23" s="36">
        <f>C25+C24</f>
        <v>0</v>
      </c>
      <c r="D23" s="38">
        <v>0</v>
      </c>
      <c r="E23" s="59" t="e">
        <f t="shared" si="2"/>
        <v>#DIV/0!</v>
      </c>
    </row>
    <row r="24" spans="1:5">
      <c r="A24" s="22"/>
      <c r="B24" s="18" t="s">
        <v>2</v>
      </c>
      <c r="C24" s="36">
        <v>0</v>
      </c>
      <c r="D24" s="38">
        <v>0</v>
      </c>
      <c r="E24" s="59" t="e">
        <f t="shared" si="2"/>
        <v>#DIV/0!</v>
      </c>
    </row>
    <row r="25" spans="1:5">
      <c r="A25" s="22"/>
      <c r="B25" s="18" t="s">
        <v>3</v>
      </c>
      <c r="C25" s="36">
        <v>0</v>
      </c>
      <c r="D25" s="38">
        <v>0</v>
      </c>
      <c r="E25" s="59" t="e">
        <f t="shared" si="2"/>
        <v>#DIV/0!</v>
      </c>
    </row>
    <row r="26" spans="1:5" ht="25.5">
      <c r="A26" s="22">
        <v>4</v>
      </c>
      <c r="B26" s="18" t="s">
        <v>64</v>
      </c>
      <c r="C26" s="36">
        <f>C28+C27</f>
        <v>0</v>
      </c>
      <c r="D26" s="38">
        <v>0</v>
      </c>
      <c r="E26" s="59" t="e">
        <f t="shared" si="2"/>
        <v>#DIV/0!</v>
      </c>
    </row>
    <row r="27" spans="1:5">
      <c r="A27" s="22"/>
      <c r="B27" s="18" t="s">
        <v>2</v>
      </c>
      <c r="C27" s="36">
        <v>0</v>
      </c>
      <c r="D27" s="38">
        <v>0</v>
      </c>
      <c r="E27" s="59" t="e">
        <f t="shared" si="2"/>
        <v>#DIV/0!</v>
      </c>
    </row>
    <row r="28" spans="1:5">
      <c r="A28" s="22"/>
      <c r="B28" s="18" t="s">
        <v>3</v>
      </c>
      <c r="C28" s="36">
        <v>0</v>
      </c>
      <c r="D28" s="38">
        <v>0</v>
      </c>
      <c r="E28" s="59" t="e">
        <f t="shared" si="2"/>
        <v>#DIV/0!</v>
      </c>
    </row>
    <row r="29" spans="1:5">
      <c r="A29" s="22">
        <v>5</v>
      </c>
      <c r="B29" s="18" t="s">
        <v>65</v>
      </c>
      <c r="C29" s="36">
        <f>C30</f>
        <v>0</v>
      </c>
      <c r="D29" s="36">
        <f>D30</f>
        <v>0</v>
      </c>
      <c r="E29" s="59" t="e">
        <f t="shared" si="2"/>
        <v>#DIV/0!</v>
      </c>
    </row>
    <row r="30" spans="1:5">
      <c r="A30" s="22"/>
      <c r="B30" s="20" t="s">
        <v>3</v>
      </c>
      <c r="C30" s="36">
        <v>0</v>
      </c>
      <c r="D30" s="36">
        <v>0</v>
      </c>
      <c r="E30" s="59" t="e">
        <f t="shared" si="2"/>
        <v>#DIV/0!</v>
      </c>
    </row>
    <row r="31" spans="1:5" ht="15.75" customHeight="1">
      <c r="A31" s="124" t="s">
        <v>25</v>
      </c>
      <c r="B31" s="124"/>
      <c r="C31" s="124"/>
      <c r="D31" s="124"/>
      <c r="E31" s="124"/>
    </row>
    <row r="32" spans="1:5" ht="26.25" customHeight="1">
      <c r="A32" s="122" t="s">
        <v>60</v>
      </c>
      <c r="B32" s="122"/>
      <c r="C32" s="122"/>
      <c r="D32" s="122"/>
      <c r="E32" s="122"/>
    </row>
    <row r="33" spans="1:5">
      <c r="A33" s="62"/>
      <c r="B33" s="63" t="s">
        <v>134</v>
      </c>
      <c r="C33" s="64">
        <f>C37+C41</f>
        <v>1164.521</v>
      </c>
      <c r="D33" s="64">
        <f>D37+D41</f>
        <v>1164.367</v>
      </c>
      <c r="E33" s="66">
        <f>D33/C33*100</f>
        <v>99.986775678583726</v>
      </c>
    </row>
    <row r="34" spans="1:5">
      <c r="A34" s="62"/>
      <c r="B34" s="63" t="s">
        <v>2</v>
      </c>
      <c r="C34" s="64">
        <f>C38</f>
        <v>0</v>
      </c>
      <c r="D34" s="64">
        <f>D38</f>
        <v>0</v>
      </c>
      <c r="E34" s="66" t="e">
        <f t="shared" ref="E34:E35" si="3">D34/C34*100</f>
        <v>#DIV/0!</v>
      </c>
    </row>
    <row r="35" spans="1:5">
      <c r="A35" s="62"/>
      <c r="B35" s="63" t="s">
        <v>73</v>
      </c>
      <c r="C35" s="64">
        <f>C39+C42</f>
        <v>1164.521</v>
      </c>
      <c r="D35" s="64">
        <f>D39+D42</f>
        <v>1164.367</v>
      </c>
      <c r="E35" s="66">
        <f t="shared" si="3"/>
        <v>99.986775678583726</v>
      </c>
    </row>
    <row r="36" spans="1:5" ht="15.75" customHeight="1">
      <c r="A36" s="122" t="s">
        <v>61</v>
      </c>
      <c r="B36" s="122"/>
      <c r="C36" s="122"/>
      <c r="D36" s="122"/>
      <c r="E36" s="122"/>
    </row>
    <row r="37" spans="1:5" ht="53.25" customHeight="1">
      <c r="A37" s="22">
        <v>1</v>
      </c>
      <c r="B37" s="18" t="s">
        <v>66</v>
      </c>
      <c r="C37" s="36">
        <f>C38+C39</f>
        <v>0</v>
      </c>
      <c r="D37" s="38">
        <f>D38+D39</f>
        <v>0</v>
      </c>
      <c r="E37" s="59" t="e">
        <f t="shared" ref="E37:E42" si="4">D37/C37*100</f>
        <v>#DIV/0!</v>
      </c>
    </row>
    <row r="38" spans="1:5">
      <c r="A38" s="22"/>
      <c r="B38" s="18" t="s">
        <v>2</v>
      </c>
      <c r="C38" s="36">
        <v>0</v>
      </c>
      <c r="D38" s="38">
        <v>0</v>
      </c>
      <c r="E38" s="59" t="e">
        <f t="shared" si="4"/>
        <v>#DIV/0!</v>
      </c>
    </row>
    <row r="39" spans="1:5">
      <c r="A39" s="22"/>
      <c r="B39" s="18" t="s">
        <v>3</v>
      </c>
      <c r="C39" s="36">
        <v>0</v>
      </c>
      <c r="D39" s="38">
        <v>0</v>
      </c>
      <c r="E39" s="59" t="e">
        <f t="shared" si="4"/>
        <v>#DIV/0!</v>
      </c>
    </row>
    <row r="40" spans="1:5">
      <c r="A40" s="125" t="s">
        <v>29</v>
      </c>
      <c r="B40" s="125"/>
      <c r="C40" s="125"/>
      <c r="D40" s="125"/>
      <c r="E40" s="125"/>
    </row>
    <row r="41" spans="1:5" ht="25.5">
      <c r="A41" s="22">
        <v>2</v>
      </c>
      <c r="B41" s="18" t="s">
        <v>67</v>
      </c>
      <c r="C41" s="36">
        <f>C42</f>
        <v>1164.521</v>
      </c>
      <c r="D41" s="36">
        <f>D42</f>
        <v>1164.367</v>
      </c>
      <c r="E41" s="59">
        <f t="shared" si="4"/>
        <v>99.986775678583726</v>
      </c>
    </row>
    <row r="42" spans="1:5">
      <c r="A42" s="22"/>
      <c r="B42" s="18" t="s">
        <v>3</v>
      </c>
      <c r="C42" s="36">
        <v>1164.521</v>
      </c>
      <c r="D42" s="36">
        <v>1164.367</v>
      </c>
      <c r="E42" s="59">
        <f t="shared" si="4"/>
        <v>99.986775678583726</v>
      </c>
    </row>
    <row r="43" spans="1:5" ht="15.75" customHeight="1">
      <c r="A43" s="124" t="s">
        <v>31</v>
      </c>
      <c r="B43" s="124"/>
      <c r="C43" s="124"/>
      <c r="D43" s="124"/>
      <c r="E43" s="124"/>
    </row>
    <row r="44" spans="1:5" ht="31.5" customHeight="1">
      <c r="A44" s="122" t="s">
        <v>68</v>
      </c>
      <c r="B44" s="122"/>
      <c r="C44" s="122"/>
      <c r="D44" s="122"/>
      <c r="E44" s="122"/>
    </row>
    <row r="45" spans="1:5">
      <c r="A45" s="62"/>
      <c r="B45" s="63" t="s">
        <v>134</v>
      </c>
      <c r="C45" s="64">
        <f>C49+C53+C57+C59+C61</f>
        <v>39862.017</v>
      </c>
      <c r="D45" s="64">
        <f>D49+D53+D57+D59+D61</f>
        <v>25654.577000000001</v>
      </c>
      <c r="E45" s="65">
        <f>D45/C45*100</f>
        <v>64.358451806390022</v>
      </c>
    </row>
    <row r="46" spans="1:5">
      <c r="A46" s="62"/>
      <c r="B46" s="63" t="s">
        <v>2</v>
      </c>
      <c r="C46" s="64">
        <f>C50+C54+C62</f>
        <v>14047.5</v>
      </c>
      <c r="D46" s="64">
        <f>D50+D54+D62</f>
        <v>2485.703</v>
      </c>
      <c r="E46" s="65">
        <f t="shared" ref="E46:E47" si="5">D46/C46*100</f>
        <v>17.694984872753157</v>
      </c>
    </row>
    <row r="47" spans="1:5">
      <c r="A47" s="62"/>
      <c r="B47" s="63" t="s">
        <v>73</v>
      </c>
      <c r="C47" s="64">
        <f>C51+C55+C58+C60+C63</f>
        <v>25814.517</v>
      </c>
      <c r="D47" s="64">
        <f>D51+D55+D58+D60+D63</f>
        <v>23168.874</v>
      </c>
      <c r="E47" s="65">
        <f t="shared" si="5"/>
        <v>89.751336428258568</v>
      </c>
    </row>
    <row r="48" spans="1:5" ht="28.5" customHeight="1">
      <c r="A48" s="126" t="s">
        <v>32</v>
      </c>
      <c r="B48" s="126"/>
      <c r="C48" s="126"/>
      <c r="D48" s="126"/>
      <c r="E48" s="126"/>
    </row>
    <row r="49" spans="1:5" ht="51">
      <c r="A49" s="22">
        <v>1</v>
      </c>
      <c r="B49" s="18" t="s">
        <v>69</v>
      </c>
      <c r="C49" s="36">
        <f>C50+C51</f>
        <v>38027.214</v>
      </c>
      <c r="D49" s="38">
        <f>D50+D51</f>
        <v>24957.474000000002</v>
      </c>
      <c r="E49" s="59">
        <f t="shared" ref="E49:E63" si="6">D49/C49*100</f>
        <v>65.630561313274228</v>
      </c>
    </row>
    <row r="50" spans="1:5">
      <c r="A50" s="22"/>
      <c r="B50" s="18" t="s">
        <v>2</v>
      </c>
      <c r="C50" s="36">
        <v>14047.5</v>
      </c>
      <c r="D50" s="38">
        <v>2485.703</v>
      </c>
      <c r="E50" s="59">
        <f t="shared" si="6"/>
        <v>17.694984872753157</v>
      </c>
    </row>
    <row r="51" spans="1:5">
      <c r="A51" s="22"/>
      <c r="B51" s="18" t="s">
        <v>3</v>
      </c>
      <c r="C51" s="36">
        <v>23979.714</v>
      </c>
      <c r="D51" s="36">
        <v>22471.771000000001</v>
      </c>
      <c r="E51" s="59">
        <f t="shared" si="6"/>
        <v>93.711588887173562</v>
      </c>
    </row>
    <row r="52" spans="1:5" ht="24" customHeight="1">
      <c r="A52" s="123" t="s">
        <v>72</v>
      </c>
      <c r="B52" s="123"/>
      <c r="C52" s="123"/>
      <c r="D52" s="123"/>
      <c r="E52" s="123"/>
    </row>
    <row r="53" spans="1:5" ht="25.5">
      <c r="A53" s="22">
        <v>2</v>
      </c>
      <c r="B53" s="18" t="s">
        <v>70</v>
      </c>
      <c r="C53" s="38">
        <f>C54+C55</f>
        <v>0</v>
      </c>
      <c r="D53" s="38">
        <f>D54+D55</f>
        <v>0</v>
      </c>
      <c r="E53" s="59" t="e">
        <f t="shared" si="6"/>
        <v>#DIV/0!</v>
      </c>
    </row>
    <row r="54" spans="1:5">
      <c r="A54" s="22"/>
      <c r="B54" s="18" t="s">
        <v>2</v>
      </c>
      <c r="C54" s="38">
        <v>0</v>
      </c>
      <c r="D54" s="38">
        <v>0</v>
      </c>
      <c r="E54" s="59" t="e">
        <f t="shared" si="6"/>
        <v>#DIV/0!</v>
      </c>
    </row>
    <row r="55" spans="1:5">
      <c r="A55" s="22"/>
      <c r="B55" s="18" t="s">
        <v>3</v>
      </c>
      <c r="C55" s="38">
        <v>0</v>
      </c>
      <c r="D55" s="38">
        <v>0</v>
      </c>
      <c r="E55" s="59" t="e">
        <f t="shared" si="6"/>
        <v>#DIV/0!</v>
      </c>
    </row>
    <row r="56" spans="1:5" ht="24.75" customHeight="1">
      <c r="A56" s="123" t="s">
        <v>71</v>
      </c>
      <c r="B56" s="123"/>
      <c r="C56" s="123"/>
      <c r="D56" s="123"/>
      <c r="E56" s="123"/>
    </row>
    <row r="57" spans="1:5">
      <c r="A57" s="22">
        <v>3</v>
      </c>
      <c r="B57" s="18" t="s">
        <v>76</v>
      </c>
      <c r="C57" s="36">
        <f>C58</f>
        <v>1755.7</v>
      </c>
      <c r="D57" s="38">
        <f>D58</f>
        <v>618</v>
      </c>
      <c r="E57" s="59">
        <f t="shared" si="6"/>
        <v>35.199635473030696</v>
      </c>
    </row>
    <row r="58" spans="1:5">
      <c r="A58" s="22"/>
      <c r="B58" s="18" t="s">
        <v>3</v>
      </c>
      <c r="C58" s="36">
        <v>1755.7</v>
      </c>
      <c r="D58" s="36">
        <v>618</v>
      </c>
      <c r="E58" s="59">
        <f t="shared" si="6"/>
        <v>35.199635473030696</v>
      </c>
    </row>
    <row r="59" spans="1:5">
      <c r="A59" s="22">
        <v>4</v>
      </c>
      <c r="B59" s="18" t="s">
        <v>65</v>
      </c>
      <c r="C59" s="38">
        <f>C60</f>
        <v>79.102999999999994</v>
      </c>
      <c r="D59" s="38">
        <f>D60</f>
        <v>79.102999999999994</v>
      </c>
      <c r="E59" s="59">
        <f t="shared" si="6"/>
        <v>100</v>
      </c>
    </row>
    <row r="60" spans="1:5">
      <c r="A60" s="22"/>
      <c r="B60" s="18" t="s">
        <v>73</v>
      </c>
      <c r="C60" s="36">
        <v>79.102999999999994</v>
      </c>
      <c r="D60" s="36">
        <v>79.102999999999994</v>
      </c>
      <c r="E60" s="59">
        <f t="shared" si="6"/>
        <v>100</v>
      </c>
    </row>
    <row r="61" spans="1:5" ht="76.5">
      <c r="A61" s="22">
        <v>5</v>
      </c>
      <c r="B61" s="21" t="s">
        <v>77</v>
      </c>
      <c r="C61" s="38">
        <f>C62+C63</f>
        <v>0</v>
      </c>
      <c r="D61" s="38">
        <f>D62+D63</f>
        <v>0</v>
      </c>
      <c r="E61" s="59" t="e">
        <f t="shared" si="6"/>
        <v>#DIV/0!</v>
      </c>
    </row>
    <row r="62" spans="1:5">
      <c r="A62" s="22"/>
      <c r="B62" s="21" t="s">
        <v>2</v>
      </c>
      <c r="C62" s="38">
        <v>0</v>
      </c>
      <c r="D62" s="38">
        <v>0</v>
      </c>
      <c r="E62" s="59" t="e">
        <f t="shared" si="6"/>
        <v>#DIV/0!</v>
      </c>
    </row>
    <row r="63" spans="1:5">
      <c r="A63" s="22"/>
      <c r="B63" s="21" t="s">
        <v>3</v>
      </c>
      <c r="C63" s="38">
        <v>0</v>
      </c>
      <c r="D63" s="38">
        <v>0</v>
      </c>
      <c r="E63" s="59" t="e">
        <f t="shared" si="6"/>
        <v>#DIV/0!</v>
      </c>
    </row>
    <row r="64" spans="1:5" ht="16.5" customHeight="1">
      <c r="A64" s="124" t="s">
        <v>40</v>
      </c>
      <c r="B64" s="124"/>
      <c r="C64" s="124"/>
      <c r="D64" s="124"/>
      <c r="E64" s="124"/>
    </row>
    <row r="65" spans="1:5" ht="28.5" customHeight="1">
      <c r="A65" s="122" t="s">
        <v>74</v>
      </c>
      <c r="B65" s="122"/>
      <c r="C65" s="122"/>
      <c r="D65" s="122"/>
      <c r="E65" s="122"/>
    </row>
    <row r="66" spans="1:5">
      <c r="A66" s="62"/>
      <c r="B66" s="63" t="s">
        <v>134</v>
      </c>
      <c r="C66" s="64">
        <f>C70+C74+C76+C78+C80+C82+C84</f>
        <v>17774.171000000002</v>
      </c>
      <c r="D66" s="64">
        <f>D70+D74+D76+D78+D80+D82+D84</f>
        <v>16097.787</v>
      </c>
      <c r="E66" s="65">
        <f>D66/C66*100</f>
        <v>90.568426510580991</v>
      </c>
    </row>
    <row r="67" spans="1:5">
      <c r="A67" s="62"/>
      <c r="B67" s="63" t="s">
        <v>2</v>
      </c>
      <c r="C67" s="64">
        <f>C71</f>
        <v>0</v>
      </c>
      <c r="D67" s="64">
        <f>D71</f>
        <v>0</v>
      </c>
      <c r="E67" s="65" t="e">
        <f t="shared" ref="E67:E68" si="7">D67/C67*100</f>
        <v>#DIV/0!</v>
      </c>
    </row>
    <row r="68" spans="1:5">
      <c r="A68" s="62"/>
      <c r="B68" s="63" t="s">
        <v>73</v>
      </c>
      <c r="C68" s="64">
        <f>C72+C75+C77+C79+C81+C83+C85</f>
        <v>17774.171000000002</v>
      </c>
      <c r="D68" s="64">
        <f>D72+D75+D77+D79+D81+D83+D85</f>
        <v>16097.787</v>
      </c>
      <c r="E68" s="65">
        <f t="shared" si="7"/>
        <v>90.568426510580991</v>
      </c>
    </row>
    <row r="69" spans="1:5" ht="21" customHeight="1">
      <c r="A69" s="122" t="s">
        <v>75</v>
      </c>
      <c r="B69" s="122"/>
      <c r="C69" s="122"/>
      <c r="D69" s="122"/>
      <c r="E69" s="122"/>
    </row>
    <row r="70" spans="1:5" ht="38.25">
      <c r="A70" s="22">
        <v>3</v>
      </c>
      <c r="B70" s="18" t="s">
        <v>78</v>
      </c>
      <c r="C70" s="38">
        <f>C71+C72</f>
        <v>0</v>
      </c>
      <c r="D70" s="38">
        <f>D71+D72</f>
        <v>0</v>
      </c>
      <c r="E70" s="60"/>
    </row>
    <row r="71" spans="1:5">
      <c r="A71" s="22"/>
      <c r="B71" s="18" t="s">
        <v>2</v>
      </c>
      <c r="C71" s="38">
        <v>0</v>
      </c>
      <c r="D71" s="38">
        <v>0</v>
      </c>
      <c r="E71" s="60"/>
    </row>
    <row r="72" spans="1:5">
      <c r="A72" s="22"/>
      <c r="B72" s="18" t="s">
        <v>3</v>
      </c>
      <c r="C72" s="38">
        <v>0</v>
      </c>
      <c r="D72" s="38">
        <v>0</v>
      </c>
      <c r="E72" s="60"/>
    </row>
    <row r="73" spans="1:5" ht="14.25" customHeight="1">
      <c r="A73" s="123" t="s">
        <v>79</v>
      </c>
      <c r="B73" s="123"/>
      <c r="C73" s="123"/>
      <c r="D73" s="123"/>
      <c r="E73" s="123"/>
    </row>
    <row r="74" spans="1:5" ht="38.25">
      <c r="A74" s="22">
        <v>1</v>
      </c>
      <c r="B74" s="18" t="s">
        <v>80</v>
      </c>
      <c r="C74" s="36">
        <f>C75</f>
        <v>10687.543</v>
      </c>
      <c r="D74" s="38">
        <f>D75</f>
        <v>9135.5370000000003</v>
      </c>
      <c r="E74" s="59">
        <f t="shared" ref="E74:E85" si="8">D74/C74*100</f>
        <v>85.478364858976477</v>
      </c>
    </row>
    <row r="75" spans="1:5">
      <c r="A75" s="22"/>
      <c r="B75" s="18" t="s">
        <v>3</v>
      </c>
      <c r="C75" s="36">
        <v>10687.543</v>
      </c>
      <c r="D75" s="36">
        <v>9135.5370000000003</v>
      </c>
      <c r="E75" s="59">
        <f t="shared" si="8"/>
        <v>85.478364858976477</v>
      </c>
    </row>
    <row r="76" spans="1:5" ht="25.5">
      <c r="A76" s="22">
        <v>2</v>
      </c>
      <c r="B76" s="18" t="s">
        <v>81</v>
      </c>
      <c r="C76" s="36">
        <f>C77</f>
        <v>417.91199999999998</v>
      </c>
      <c r="D76" s="38">
        <f>D77</f>
        <v>375.83300000000003</v>
      </c>
      <c r="E76" s="59">
        <f t="shared" si="8"/>
        <v>89.931133827217224</v>
      </c>
    </row>
    <row r="77" spans="1:5">
      <c r="A77" s="22"/>
      <c r="B77" s="18" t="s">
        <v>3</v>
      </c>
      <c r="C77" s="36">
        <v>417.91199999999998</v>
      </c>
      <c r="D77" s="36">
        <v>375.83300000000003</v>
      </c>
      <c r="E77" s="59">
        <f t="shared" si="8"/>
        <v>89.931133827217224</v>
      </c>
    </row>
    <row r="78" spans="1:5" ht="25.5">
      <c r="A78" s="22">
        <v>4</v>
      </c>
      <c r="B78" s="18" t="s">
        <v>82</v>
      </c>
      <c r="C78" s="38">
        <f>C79</f>
        <v>0</v>
      </c>
      <c r="D78" s="38">
        <f>D79</f>
        <v>0</v>
      </c>
      <c r="E78" s="59" t="e">
        <f t="shared" si="8"/>
        <v>#DIV/0!</v>
      </c>
    </row>
    <row r="79" spans="1:5">
      <c r="A79" s="22"/>
      <c r="B79" s="18" t="s">
        <v>3</v>
      </c>
      <c r="C79" s="38">
        <v>0</v>
      </c>
      <c r="D79" s="38">
        <v>0</v>
      </c>
      <c r="E79" s="59" t="e">
        <f t="shared" si="8"/>
        <v>#DIV/0!</v>
      </c>
    </row>
    <row r="80" spans="1:5">
      <c r="A80" s="22">
        <v>5</v>
      </c>
      <c r="B80" s="18" t="s">
        <v>83</v>
      </c>
      <c r="C80" s="36">
        <f>C81</f>
        <v>6668.7160000000003</v>
      </c>
      <c r="D80" s="38">
        <f>D81</f>
        <v>6586.4170000000004</v>
      </c>
      <c r="E80" s="59">
        <f t="shared" si="8"/>
        <v>98.76589436407248</v>
      </c>
    </row>
    <row r="81" spans="1:5">
      <c r="A81" s="22"/>
      <c r="B81" s="18" t="s">
        <v>3</v>
      </c>
      <c r="C81" s="36">
        <v>6668.7160000000003</v>
      </c>
      <c r="D81" s="36">
        <v>6586.4170000000004</v>
      </c>
      <c r="E81" s="59">
        <f t="shared" si="8"/>
        <v>98.76589436407248</v>
      </c>
    </row>
    <row r="82" spans="1:5">
      <c r="A82" s="22">
        <v>6</v>
      </c>
      <c r="B82" s="18" t="s">
        <v>76</v>
      </c>
      <c r="C82" s="38">
        <f>C83</f>
        <v>0</v>
      </c>
      <c r="D82" s="38">
        <f>D83</f>
        <v>0</v>
      </c>
      <c r="E82" s="59" t="e">
        <f t="shared" si="8"/>
        <v>#DIV/0!</v>
      </c>
    </row>
    <row r="83" spans="1:5">
      <c r="A83" s="22"/>
      <c r="B83" s="18" t="s">
        <v>3</v>
      </c>
      <c r="C83" s="38">
        <v>0</v>
      </c>
      <c r="D83" s="38">
        <v>0</v>
      </c>
      <c r="E83" s="59" t="e">
        <f t="shared" si="8"/>
        <v>#DIV/0!</v>
      </c>
    </row>
    <row r="84" spans="1:5">
      <c r="A84" s="22">
        <v>7</v>
      </c>
      <c r="B84" s="18" t="s">
        <v>84</v>
      </c>
      <c r="C84" s="36">
        <f>C85</f>
        <v>0</v>
      </c>
      <c r="D84" s="38">
        <f>D85</f>
        <v>0</v>
      </c>
      <c r="E84" s="59" t="e">
        <f t="shared" si="8"/>
        <v>#DIV/0!</v>
      </c>
    </row>
    <row r="85" spans="1:5">
      <c r="A85" s="22"/>
      <c r="B85" s="18" t="s">
        <v>3</v>
      </c>
      <c r="C85" s="36">
        <v>0</v>
      </c>
      <c r="D85" s="36">
        <v>0</v>
      </c>
      <c r="E85" s="59" t="e">
        <f t="shared" si="8"/>
        <v>#DIV/0!</v>
      </c>
    </row>
    <row r="86" spans="1:5" ht="27.75" customHeight="1">
      <c r="A86" s="124" t="s">
        <v>44</v>
      </c>
      <c r="B86" s="124"/>
      <c r="C86" s="124"/>
      <c r="D86" s="124"/>
      <c r="E86" s="124"/>
    </row>
    <row r="87" spans="1:5" ht="28.5" customHeight="1">
      <c r="A87" s="122" t="s">
        <v>85</v>
      </c>
      <c r="B87" s="122"/>
      <c r="C87" s="122"/>
      <c r="D87" s="122"/>
      <c r="E87" s="122"/>
    </row>
    <row r="88" spans="1:5">
      <c r="A88" s="62"/>
      <c r="B88" s="63" t="s">
        <v>134</v>
      </c>
      <c r="C88" s="64">
        <f>C92+C94+C96+C99+C102+C104+C107</f>
        <v>26617.200000000001</v>
      </c>
      <c r="D88" s="64">
        <f>D92+D94+D96+D99+D102+D104+D107</f>
        <v>19044.843000000001</v>
      </c>
      <c r="E88" s="65">
        <f>D88/C88*100</f>
        <v>71.550888147513632</v>
      </c>
    </row>
    <row r="89" spans="1:5">
      <c r="A89" s="62"/>
      <c r="B89" s="63" t="s">
        <v>2</v>
      </c>
      <c r="C89" s="64">
        <f>C97+C100</f>
        <v>0</v>
      </c>
      <c r="D89" s="64">
        <f>D97+D100</f>
        <v>0</v>
      </c>
      <c r="E89" s="65" t="e">
        <f t="shared" ref="E89:E90" si="9">D89/C89*100</f>
        <v>#DIV/0!</v>
      </c>
    </row>
    <row r="90" spans="1:5">
      <c r="A90" s="62"/>
      <c r="B90" s="63" t="s">
        <v>73</v>
      </c>
      <c r="C90" s="64">
        <f>C93+C95+C98+C101+C103+C105+C108</f>
        <v>26617.200000000001</v>
      </c>
      <c r="D90" s="64">
        <f>D93+D95+D98+D101+D103+D105+D108</f>
        <v>19044.843000000001</v>
      </c>
      <c r="E90" s="65">
        <f t="shared" si="9"/>
        <v>71.550888147513632</v>
      </c>
    </row>
    <row r="91" spans="1:5" ht="17.25" customHeight="1">
      <c r="A91" s="122" t="s">
        <v>86</v>
      </c>
      <c r="B91" s="122"/>
      <c r="C91" s="122"/>
      <c r="D91" s="122"/>
      <c r="E91" s="122"/>
    </row>
    <row r="92" spans="1:5" ht="51">
      <c r="A92" s="22">
        <v>1</v>
      </c>
      <c r="B92" s="18" t="s">
        <v>135</v>
      </c>
      <c r="C92" s="36">
        <f>C93</f>
        <v>0</v>
      </c>
      <c r="D92" s="36">
        <f>D93</f>
        <v>0</v>
      </c>
      <c r="E92" s="59" t="e">
        <f t="shared" ref="E92:E108" si="10">D92/C92*100</f>
        <v>#DIV/0!</v>
      </c>
    </row>
    <row r="93" spans="1:5">
      <c r="A93" s="22"/>
      <c r="B93" s="18" t="s">
        <v>3</v>
      </c>
      <c r="C93" s="36">
        <v>0</v>
      </c>
      <c r="D93" s="36">
        <v>0</v>
      </c>
      <c r="E93" s="59" t="e">
        <f t="shared" si="10"/>
        <v>#DIV/0!</v>
      </c>
    </row>
    <row r="94" spans="1:5" ht="51">
      <c r="A94" s="22">
        <v>3</v>
      </c>
      <c r="B94" s="18" t="s">
        <v>136</v>
      </c>
      <c r="C94" s="36">
        <f>C95</f>
        <v>17505.650000000001</v>
      </c>
      <c r="D94" s="38">
        <f>D95</f>
        <v>13454.153</v>
      </c>
      <c r="E94" s="59">
        <f t="shared" si="10"/>
        <v>76.856060757526862</v>
      </c>
    </row>
    <row r="95" spans="1:5">
      <c r="A95" s="22"/>
      <c r="B95" s="18" t="s">
        <v>3</v>
      </c>
      <c r="C95" s="36">
        <v>17505.650000000001</v>
      </c>
      <c r="D95" s="36">
        <v>13454.153</v>
      </c>
      <c r="E95" s="59">
        <f t="shared" si="10"/>
        <v>76.856060757526862</v>
      </c>
    </row>
    <row r="96" spans="1:5" ht="24.75" customHeight="1">
      <c r="A96" s="22">
        <v>4</v>
      </c>
      <c r="B96" s="18" t="s">
        <v>137</v>
      </c>
      <c r="C96" s="36">
        <f>C97+C98</f>
        <v>0</v>
      </c>
      <c r="D96" s="38">
        <f>D97+D98</f>
        <v>0</v>
      </c>
      <c r="E96" s="59" t="e">
        <f t="shared" si="10"/>
        <v>#DIV/0!</v>
      </c>
    </row>
    <row r="97" spans="1:5">
      <c r="A97" s="22"/>
      <c r="B97" s="18" t="s">
        <v>2</v>
      </c>
      <c r="C97" s="36">
        <v>0</v>
      </c>
      <c r="D97" s="38">
        <v>0</v>
      </c>
      <c r="E97" s="59" t="e">
        <f t="shared" si="10"/>
        <v>#DIV/0!</v>
      </c>
    </row>
    <row r="98" spans="1:5">
      <c r="A98" s="22"/>
      <c r="B98" s="18" t="s">
        <v>3</v>
      </c>
      <c r="C98" s="36">
        <v>0</v>
      </c>
      <c r="D98" s="38">
        <v>0</v>
      </c>
      <c r="E98" s="59" t="e">
        <f t="shared" si="10"/>
        <v>#DIV/0!</v>
      </c>
    </row>
    <row r="99" spans="1:5" ht="38.25">
      <c r="A99" s="22">
        <v>5</v>
      </c>
      <c r="B99" s="18" t="s">
        <v>138</v>
      </c>
      <c r="C99" s="36">
        <f>C100+C101</f>
        <v>0</v>
      </c>
      <c r="D99" s="38">
        <f>D100+D101</f>
        <v>0</v>
      </c>
      <c r="E99" s="59" t="e">
        <f t="shared" si="10"/>
        <v>#DIV/0!</v>
      </c>
    </row>
    <row r="100" spans="1:5">
      <c r="A100" s="22"/>
      <c r="B100" s="18" t="s">
        <v>2</v>
      </c>
      <c r="C100" s="36">
        <v>0</v>
      </c>
      <c r="D100" s="38">
        <v>0</v>
      </c>
      <c r="E100" s="59" t="e">
        <f t="shared" si="10"/>
        <v>#DIV/0!</v>
      </c>
    </row>
    <row r="101" spans="1:5">
      <c r="A101" s="22"/>
      <c r="B101" s="18" t="s">
        <v>3</v>
      </c>
      <c r="C101" s="36">
        <v>0</v>
      </c>
      <c r="D101" s="38">
        <v>0</v>
      </c>
      <c r="E101" s="59" t="e">
        <f t="shared" si="10"/>
        <v>#DIV/0!</v>
      </c>
    </row>
    <row r="102" spans="1:5" ht="38.25">
      <c r="A102" s="22">
        <v>6</v>
      </c>
      <c r="B102" s="18" t="s">
        <v>139</v>
      </c>
      <c r="C102" s="36">
        <f>C103</f>
        <v>413.63499999999999</v>
      </c>
      <c r="D102" s="36">
        <f>D103</f>
        <v>413.00400000000002</v>
      </c>
      <c r="E102" s="59">
        <f t="shared" si="10"/>
        <v>99.847450046538626</v>
      </c>
    </row>
    <row r="103" spans="1:5">
      <c r="A103" s="22"/>
      <c r="B103" s="18" t="s">
        <v>3</v>
      </c>
      <c r="C103" s="36">
        <v>413.63499999999999</v>
      </c>
      <c r="D103" s="36">
        <v>413.00400000000002</v>
      </c>
      <c r="E103" s="59">
        <f t="shared" si="10"/>
        <v>99.847450046538626</v>
      </c>
    </row>
    <row r="104" spans="1:5" ht="51">
      <c r="A104" s="22">
        <v>7</v>
      </c>
      <c r="B104" s="18" t="s">
        <v>140</v>
      </c>
      <c r="C104" s="36">
        <f>C105</f>
        <v>482</v>
      </c>
      <c r="D104" s="38">
        <f>D105</f>
        <v>0</v>
      </c>
      <c r="E104" s="59">
        <f t="shared" si="10"/>
        <v>0</v>
      </c>
    </row>
    <row r="105" spans="1:5">
      <c r="A105" s="22"/>
      <c r="B105" s="18" t="s">
        <v>3</v>
      </c>
      <c r="C105" s="36">
        <v>482</v>
      </c>
      <c r="D105" s="38">
        <v>0</v>
      </c>
      <c r="E105" s="59">
        <f t="shared" si="10"/>
        <v>0</v>
      </c>
    </row>
    <row r="106" spans="1:5" ht="23.25" customHeight="1">
      <c r="A106" s="123" t="s">
        <v>87</v>
      </c>
      <c r="B106" s="123"/>
      <c r="C106" s="123"/>
      <c r="D106" s="123"/>
      <c r="E106" s="123"/>
    </row>
    <row r="107" spans="1:5" ht="51">
      <c r="A107" s="22">
        <v>2</v>
      </c>
      <c r="B107" s="18" t="s">
        <v>141</v>
      </c>
      <c r="C107" s="36">
        <f>C108</f>
        <v>8215.9150000000009</v>
      </c>
      <c r="D107" s="38">
        <f>D108</f>
        <v>5177.6859999999997</v>
      </c>
      <c r="E107" s="59">
        <f t="shared" si="10"/>
        <v>63.020199210921724</v>
      </c>
    </row>
    <row r="108" spans="1:5">
      <c r="A108" s="22"/>
      <c r="B108" s="18" t="s">
        <v>3</v>
      </c>
      <c r="C108" s="36">
        <v>8215.9150000000009</v>
      </c>
      <c r="D108" s="36">
        <v>5177.6859999999997</v>
      </c>
      <c r="E108" s="59">
        <f t="shared" si="10"/>
        <v>63.020199210921724</v>
      </c>
    </row>
    <row r="109" spans="1:5" ht="30.75" customHeight="1">
      <c r="A109" s="124" t="s">
        <v>51</v>
      </c>
      <c r="B109" s="124"/>
      <c r="C109" s="124"/>
      <c r="D109" s="124"/>
      <c r="E109" s="124"/>
    </row>
    <row r="110" spans="1:5" ht="28.5" customHeight="1">
      <c r="A110" s="122" t="s">
        <v>88</v>
      </c>
      <c r="B110" s="122"/>
      <c r="C110" s="122"/>
      <c r="D110" s="122"/>
      <c r="E110" s="122"/>
    </row>
    <row r="111" spans="1:5">
      <c r="A111" s="62"/>
      <c r="B111" s="63" t="s">
        <v>134</v>
      </c>
      <c r="C111" s="64">
        <f>C116+C118+C120+C122+C124+C126</f>
        <v>102197.72899999999</v>
      </c>
      <c r="D111" s="64">
        <f>D116+D118+D120+D122+D124+D126</f>
        <v>87899.963000000003</v>
      </c>
      <c r="E111" s="65">
        <f>D111/C111*100</f>
        <v>86.009702818347378</v>
      </c>
    </row>
    <row r="112" spans="1:5">
      <c r="A112" s="62"/>
      <c r="B112" s="63" t="s">
        <v>1</v>
      </c>
      <c r="C112" s="64">
        <f>C121+C127</f>
        <v>11908.7</v>
      </c>
      <c r="D112" s="64">
        <f>D121+D127</f>
        <v>7812.0740000000005</v>
      </c>
      <c r="E112" s="65">
        <f t="shared" ref="E112:E114" si="11">D112/C112*100</f>
        <v>65.599721212222988</v>
      </c>
    </row>
    <row r="113" spans="1:5">
      <c r="A113" s="62"/>
      <c r="B113" s="63" t="s">
        <v>2</v>
      </c>
      <c r="C113" s="64">
        <f>C117+C119+C125+C128</f>
        <v>89839.028999999995</v>
      </c>
      <c r="D113" s="64">
        <f>D117+D119+D125+D128</f>
        <v>79770.323000000004</v>
      </c>
      <c r="E113" s="65">
        <f t="shared" si="11"/>
        <v>88.792503534293559</v>
      </c>
    </row>
    <row r="114" spans="1:5">
      <c r="A114" s="62"/>
      <c r="B114" s="63" t="s">
        <v>73</v>
      </c>
      <c r="C114" s="64">
        <f>C123</f>
        <v>450</v>
      </c>
      <c r="D114" s="64">
        <f>D123</f>
        <v>317.56599999999997</v>
      </c>
      <c r="E114" s="65">
        <f t="shared" si="11"/>
        <v>70.570222222222213</v>
      </c>
    </row>
    <row r="115" spans="1:5" ht="15" customHeight="1">
      <c r="A115" s="122" t="s">
        <v>89</v>
      </c>
      <c r="B115" s="122"/>
      <c r="C115" s="122"/>
      <c r="D115" s="122"/>
      <c r="E115" s="122"/>
    </row>
    <row r="116" spans="1:5" ht="178.5">
      <c r="A116" s="22">
        <v>1</v>
      </c>
      <c r="B116" s="18" t="s">
        <v>94</v>
      </c>
      <c r="C116" s="36">
        <f>C117</f>
        <v>12399.727000000001</v>
      </c>
      <c r="D116" s="38">
        <f>D117</f>
        <v>11014.815000000001</v>
      </c>
      <c r="E116" s="59">
        <f t="shared" ref="E116:E124" si="12">D116/C116*100</f>
        <v>88.831108942963027</v>
      </c>
    </row>
    <row r="117" spans="1:5">
      <c r="A117" s="22"/>
      <c r="B117" s="18" t="s">
        <v>2</v>
      </c>
      <c r="C117" s="36">
        <v>12399.727000000001</v>
      </c>
      <c r="D117" s="36">
        <v>11014.815000000001</v>
      </c>
      <c r="E117" s="59">
        <f t="shared" si="12"/>
        <v>88.831108942963027</v>
      </c>
    </row>
    <row r="118" spans="1:5" ht="189.75" customHeight="1">
      <c r="A118" s="22">
        <v>2</v>
      </c>
      <c r="B118" s="18" t="s">
        <v>95</v>
      </c>
      <c r="C118" s="36">
        <f>C119</f>
        <v>77439.301999999996</v>
      </c>
      <c r="D118" s="38">
        <f>D119</f>
        <v>68755.508000000002</v>
      </c>
      <c r="E118" s="59">
        <f t="shared" si="12"/>
        <v>88.786321963490849</v>
      </c>
    </row>
    <row r="119" spans="1:5">
      <c r="A119" s="22"/>
      <c r="B119" s="18" t="s">
        <v>90</v>
      </c>
      <c r="C119" s="36">
        <v>77439.301999999996</v>
      </c>
      <c r="D119" s="36">
        <v>68755.508000000002</v>
      </c>
      <c r="E119" s="59">
        <f t="shared" si="12"/>
        <v>88.786321963490849</v>
      </c>
    </row>
    <row r="120" spans="1:5" ht="191.25">
      <c r="A120" s="22">
        <v>3</v>
      </c>
      <c r="B120" s="18" t="s">
        <v>96</v>
      </c>
      <c r="C120" s="36">
        <f>C121</f>
        <v>11897</v>
      </c>
      <c r="D120" s="38">
        <f>D121</f>
        <v>7804.9390000000003</v>
      </c>
      <c r="E120" s="59">
        <f t="shared" si="12"/>
        <v>65.604261578549213</v>
      </c>
    </row>
    <row r="121" spans="1:5">
      <c r="A121" s="22"/>
      <c r="B121" s="18" t="s">
        <v>1</v>
      </c>
      <c r="C121" s="36">
        <v>11897</v>
      </c>
      <c r="D121" s="36">
        <v>7804.9390000000003</v>
      </c>
      <c r="E121" s="59">
        <f t="shared" si="12"/>
        <v>65.604261578549213</v>
      </c>
    </row>
    <row r="122" spans="1:5" ht="25.5">
      <c r="A122" s="22">
        <v>4</v>
      </c>
      <c r="B122" s="18" t="s">
        <v>97</v>
      </c>
      <c r="C122" s="36">
        <f>C123</f>
        <v>450</v>
      </c>
      <c r="D122" s="38">
        <f>D123</f>
        <v>317.56599999999997</v>
      </c>
      <c r="E122" s="59">
        <f t="shared" si="12"/>
        <v>70.570222222222213</v>
      </c>
    </row>
    <row r="123" spans="1:5">
      <c r="A123" s="22"/>
      <c r="B123" s="18" t="s">
        <v>3</v>
      </c>
      <c r="C123" s="36">
        <v>450</v>
      </c>
      <c r="D123" s="36">
        <v>317.56599999999997</v>
      </c>
      <c r="E123" s="59">
        <f t="shared" si="12"/>
        <v>70.570222222222213</v>
      </c>
    </row>
    <row r="124" spans="1:5" ht="102">
      <c r="A124" s="22">
        <v>5</v>
      </c>
      <c r="B124" s="18" t="s">
        <v>98</v>
      </c>
      <c r="C124" s="36">
        <f>C125</f>
        <v>0</v>
      </c>
      <c r="D124" s="38">
        <f>D125</f>
        <v>0</v>
      </c>
      <c r="E124" s="59" t="e">
        <f t="shared" si="12"/>
        <v>#DIV/0!</v>
      </c>
    </row>
    <row r="125" spans="1:5">
      <c r="A125" s="22"/>
      <c r="B125" s="19" t="s">
        <v>0</v>
      </c>
      <c r="C125" s="36">
        <v>0</v>
      </c>
      <c r="D125" s="38">
        <v>0</v>
      </c>
      <c r="E125" s="59" t="e">
        <f>D125/C125*100</f>
        <v>#DIV/0!</v>
      </c>
    </row>
    <row r="126" spans="1:5" ht="51">
      <c r="A126" s="22">
        <v>6</v>
      </c>
      <c r="B126" s="18" t="s">
        <v>125</v>
      </c>
      <c r="C126" s="36">
        <f>C127+C128</f>
        <v>11.7</v>
      </c>
      <c r="D126" s="36">
        <f>D127+D128</f>
        <v>7.1349999999999998</v>
      </c>
      <c r="E126" s="59">
        <f>D126/C126*100</f>
        <v>60.98290598290599</v>
      </c>
    </row>
    <row r="127" spans="1:5">
      <c r="A127" s="22"/>
      <c r="B127" s="18" t="s">
        <v>1</v>
      </c>
      <c r="C127" s="39">
        <v>11.7</v>
      </c>
      <c r="D127" s="39">
        <v>7.1349999999999998</v>
      </c>
      <c r="E127" s="59">
        <f>D127/C127*100</f>
        <v>60.98290598290599</v>
      </c>
    </row>
    <row r="128" spans="1:5">
      <c r="A128" s="22"/>
      <c r="B128" s="35" t="s">
        <v>2</v>
      </c>
      <c r="C128" s="36">
        <v>0</v>
      </c>
      <c r="D128" s="36">
        <v>0</v>
      </c>
      <c r="E128" s="59" t="e">
        <f>D128/C128*100</f>
        <v>#DIV/0!</v>
      </c>
    </row>
    <row r="129" spans="1:5" ht="15" customHeight="1">
      <c r="A129" s="124" t="s">
        <v>52</v>
      </c>
      <c r="B129" s="124"/>
      <c r="C129" s="124"/>
      <c r="D129" s="124"/>
      <c r="E129" s="124"/>
    </row>
    <row r="130" spans="1:5" ht="18" customHeight="1">
      <c r="A130" s="122" t="s">
        <v>91</v>
      </c>
      <c r="B130" s="122"/>
      <c r="C130" s="122"/>
      <c r="D130" s="122"/>
      <c r="E130" s="122"/>
    </row>
    <row r="131" spans="1:5">
      <c r="A131" s="62"/>
      <c r="B131" s="63" t="s">
        <v>134</v>
      </c>
      <c r="C131" s="64">
        <f>C135</f>
        <v>1469.8230000000001</v>
      </c>
      <c r="D131" s="64">
        <f>D135</f>
        <v>1431.951</v>
      </c>
      <c r="E131" s="65">
        <f>D131/C131*100</f>
        <v>97.423363221285825</v>
      </c>
    </row>
    <row r="132" spans="1:5">
      <c r="A132" s="62"/>
      <c r="B132" s="63" t="s">
        <v>2</v>
      </c>
      <c r="C132" s="67">
        <v>0</v>
      </c>
      <c r="D132" s="67">
        <v>0</v>
      </c>
      <c r="E132" s="65" t="e">
        <f t="shared" ref="E132:E133" si="13">D132/C132*100</f>
        <v>#DIV/0!</v>
      </c>
    </row>
    <row r="133" spans="1:5">
      <c r="A133" s="62"/>
      <c r="B133" s="63" t="s">
        <v>73</v>
      </c>
      <c r="C133" s="64">
        <f>C136</f>
        <v>1469.8230000000001</v>
      </c>
      <c r="D133" s="64">
        <f>D136</f>
        <v>1431.951</v>
      </c>
      <c r="E133" s="65">
        <f t="shared" si="13"/>
        <v>97.423363221285825</v>
      </c>
    </row>
    <row r="134" spans="1:5" ht="17.25" customHeight="1">
      <c r="A134" s="122" t="s">
        <v>92</v>
      </c>
      <c r="B134" s="122"/>
      <c r="C134" s="122"/>
      <c r="D134" s="122"/>
      <c r="E134" s="122"/>
    </row>
    <row r="135" spans="1:5" ht="51">
      <c r="A135" s="24">
        <v>1</v>
      </c>
      <c r="B135" s="20" t="s">
        <v>93</v>
      </c>
      <c r="C135" s="36">
        <f>C136</f>
        <v>1469.8230000000001</v>
      </c>
      <c r="D135" s="38">
        <f>D136</f>
        <v>1431.951</v>
      </c>
      <c r="E135" s="59">
        <f>D135/C135*100</f>
        <v>97.423363221285825</v>
      </c>
    </row>
    <row r="136" spans="1:5">
      <c r="A136" s="22"/>
      <c r="B136" s="20" t="s">
        <v>3</v>
      </c>
      <c r="C136" s="36">
        <v>1469.8230000000001</v>
      </c>
      <c r="D136" s="36">
        <v>1431.951</v>
      </c>
      <c r="E136" s="59">
        <f>D136/C136*100</f>
        <v>97.423363221285825</v>
      </c>
    </row>
    <row r="137" spans="1:5" ht="40.5" customHeight="1">
      <c r="A137" s="124" t="s">
        <v>54</v>
      </c>
      <c r="B137" s="124"/>
      <c r="C137" s="124"/>
      <c r="D137" s="124"/>
      <c r="E137" s="124"/>
    </row>
    <row r="138" spans="1:5" ht="16.5" customHeight="1">
      <c r="A138" s="122" t="s">
        <v>99</v>
      </c>
      <c r="B138" s="122"/>
      <c r="C138" s="122"/>
      <c r="D138" s="122"/>
      <c r="E138" s="122"/>
    </row>
    <row r="139" spans="1:5">
      <c r="A139" s="62"/>
      <c r="B139" s="63" t="s">
        <v>134</v>
      </c>
      <c r="C139" s="64">
        <f>C143+C145+C147+C149</f>
        <v>13181.082</v>
      </c>
      <c r="D139" s="64">
        <f>D143+D145+D147+D149</f>
        <v>12686.960000000001</v>
      </c>
      <c r="E139" s="65">
        <f>D139/C139*100</f>
        <v>96.251278916252858</v>
      </c>
    </row>
    <row r="140" spans="1:5">
      <c r="A140" s="62"/>
      <c r="B140" s="63" t="s">
        <v>2</v>
      </c>
      <c r="C140" s="64">
        <f>C148+C150</f>
        <v>4453.9709999999995</v>
      </c>
      <c r="D140" s="64">
        <f>D148+D150</f>
        <v>4295.3780000000006</v>
      </c>
      <c r="E140" s="65">
        <f t="shared" ref="E140:E141" si="14">D140/C140*100</f>
        <v>96.439289793310309</v>
      </c>
    </row>
    <row r="141" spans="1:5">
      <c r="A141" s="62"/>
      <c r="B141" s="63" t="s">
        <v>73</v>
      </c>
      <c r="C141" s="64">
        <f>C144+C146</f>
        <v>8727.1110000000008</v>
      </c>
      <c r="D141" s="64">
        <f>D144+D146</f>
        <v>8391.5820000000003</v>
      </c>
      <c r="E141" s="65">
        <f t="shared" si="14"/>
        <v>96.155325628378037</v>
      </c>
    </row>
    <row r="142" spans="1:5" ht="29.25" customHeight="1">
      <c r="A142" s="122" t="s">
        <v>100</v>
      </c>
      <c r="B142" s="122"/>
      <c r="C142" s="122"/>
      <c r="D142" s="122"/>
      <c r="E142" s="122"/>
    </row>
    <row r="143" spans="1:5">
      <c r="A143" s="22">
        <v>1</v>
      </c>
      <c r="B143" s="18" t="s">
        <v>101</v>
      </c>
      <c r="C143" s="36">
        <f>C144</f>
        <v>3948.1149999999998</v>
      </c>
      <c r="D143" s="36">
        <f>D144</f>
        <v>3938.1190000000001</v>
      </c>
      <c r="E143" s="59">
        <f t="shared" ref="E143:E150" si="15">D143/C143*100</f>
        <v>99.74681588555552</v>
      </c>
    </row>
    <row r="144" spans="1:5">
      <c r="A144" s="22"/>
      <c r="B144" s="18" t="s">
        <v>3</v>
      </c>
      <c r="C144" s="36">
        <v>3948.1149999999998</v>
      </c>
      <c r="D144" s="36">
        <v>3938.1190000000001</v>
      </c>
      <c r="E144" s="59">
        <f t="shared" si="15"/>
        <v>99.74681588555552</v>
      </c>
    </row>
    <row r="145" spans="1:5">
      <c r="A145" s="22">
        <v>2</v>
      </c>
      <c r="B145" s="18" t="s">
        <v>102</v>
      </c>
      <c r="C145" s="36">
        <f>C146</f>
        <v>4778.9960000000001</v>
      </c>
      <c r="D145" s="38">
        <f>D146</f>
        <v>4453.4629999999997</v>
      </c>
      <c r="E145" s="59">
        <f t="shared" si="15"/>
        <v>93.188255441101006</v>
      </c>
    </row>
    <row r="146" spans="1:5">
      <c r="A146" s="22"/>
      <c r="B146" s="18" t="s">
        <v>3</v>
      </c>
      <c r="C146" s="36">
        <v>4778.9960000000001</v>
      </c>
      <c r="D146" s="36">
        <v>4453.4629999999997</v>
      </c>
      <c r="E146" s="59">
        <f t="shared" si="15"/>
        <v>93.188255441101006</v>
      </c>
    </row>
    <row r="147" spans="1:5">
      <c r="A147" s="22">
        <v>3</v>
      </c>
      <c r="B147" s="18" t="s">
        <v>103</v>
      </c>
      <c r="C147" s="36">
        <f>C148</f>
        <v>800.27300000000002</v>
      </c>
      <c r="D147" s="38">
        <f>D148</f>
        <v>712.64700000000005</v>
      </c>
      <c r="E147" s="59">
        <f t="shared" si="15"/>
        <v>89.050486521474554</v>
      </c>
    </row>
    <row r="148" spans="1:5">
      <c r="A148" s="22"/>
      <c r="B148" s="18" t="s">
        <v>2</v>
      </c>
      <c r="C148" s="36">
        <v>800.27300000000002</v>
      </c>
      <c r="D148" s="36">
        <v>712.64700000000005</v>
      </c>
      <c r="E148" s="59">
        <f t="shared" si="15"/>
        <v>89.050486521474554</v>
      </c>
    </row>
    <row r="149" spans="1:5">
      <c r="A149" s="22">
        <v>4</v>
      </c>
      <c r="B149" s="18" t="s">
        <v>104</v>
      </c>
      <c r="C149" s="36">
        <f>C150</f>
        <v>3653.6979999999999</v>
      </c>
      <c r="D149" s="38">
        <f>D150</f>
        <v>3582.7310000000002</v>
      </c>
      <c r="E149" s="59">
        <f t="shared" si="15"/>
        <v>98.057666506646157</v>
      </c>
    </row>
    <row r="150" spans="1:5">
      <c r="A150" s="22"/>
      <c r="B150" s="18" t="s">
        <v>2</v>
      </c>
      <c r="C150" s="36">
        <v>3653.6979999999999</v>
      </c>
      <c r="D150" s="36">
        <v>3582.7310000000002</v>
      </c>
      <c r="E150" s="59">
        <f t="shared" si="15"/>
        <v>98.057666506646157</v>
      </c>
    </row>
    <row r="152" spans="1:5">
      <c r="B152" s="14" t="s">
        <v>144</v>
      </c>
      <c r="D152" s="41">
        <f>D18+D21+D37+D41+D49+D57+D84+D94+D99</f>
        <v>44602.057000000001</v>
      </c>
    </row>
  </sheetData>
  <mergeCells count="35">
    <mergeCell ref="A12:E12"/>
    <mergeCell ref="A13:E13"/>
    <mergeCell ref="A17:E17"/>
    <mergeCell ref="A31:E31"/>
    <mergeCell ref="A32:E32"/>
    <mergeCell ref="A87:E87"/>
    <mergeCell ref="A91:E91"/>
    <mergeCell ref="A43:E43"/>
    <mergeCell ref="A44:E44"/>
    <mergeCell ref="A48:E48"/>
    <mergeCell ref="A52:E52"/>
    <mergeCell ref="A56:E56"/>
    <mergeCell ref="A64:E64"/>
    <mergeCell ref="A86:E86"/>
    <mergeCell ref="A36:E36"/>
    <mergeCell ref="A40:E40"/>
    <mergeCell ref="A65:E65"/>
    <mergeCell ref="A69:E69"/>
    <mergeCell ref="A73:E73"/>
    <mergeCell ref="A134:E134"/>
    <mergeCell ref="A142:E142"/>
    <mergeCell ref="A106:E106"/>
    <mergeCell ref="A109:E109"/>
    <mergeCell ref="A110:E110"/>
    <mergeCell ref="A115:E115"/>
    <mergeCell ref="A129:E129"/>
    <mergeCell ref="A137:E137"/>
    <mergeCell ref="A138:E138"/>
    <mergeCell ref="A130:E130"/>
    <mergeCell ref="A2:E2"/>
    <mergeCell ref="A5:A6"/>
    <mergeCell ref="B5:B6"/>
    <mergeCell ref="C5:D5"/>
    <mergeCell ref="E5:E6"/>
    <mergeCell ref="A3:E3"/>
  </mergeCells>
  <phoneticPr fontId="12" type="noConversion"/>
  <pageMargins left="0.39" right="0.19685039370078741" top="0.46" bottom="0.3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целевые показатели</vt:lpstr>
      <vt:lpstr>мероприятия</vt:lpstr>
      <vt:lpstr>мероприятия!OLE_LINK1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2019-04-05T04:48:46Z</cp:lastPrinted>
  <dcterms:created xsi:type="dcterms:W3CDTF">1996-10-08T23:32:33Z</dcterms:created>
  <dcterms:modified xsi:type="dcterms:W3CDTF">2019-04-05T08:55:53Z</dcterms:modified>
</cp:coreProperties>
</file>