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строит" sheetId="1" r:id="rId1"/>
    <sheet name="целевые показатели" sheetId="2" r:id="rId2"/>
    <sheet name="финансирование" sheetId="3" r:id="rId3"/>
  </sheets>
  <definedNames/>
  <calcPr fullCalcOnLoad="1"/>
</workbook>
</file>

<file path=xl/sharedStrings.xml><?xml version="1.0" encoding="utf-8"?>
<sst xmlns="http://schemas.openxmlformats.org/spreadsheetml/2006/main" count="335" uniqueCount="193">
  <si>
    <t>процент</t>
  </si>
  <si>
    <t>тыс.руб.</t>
  </si>
  <si>
    <t>процентов</t>
  </si>
  <si>
    <t>единиц</t>
  </si>
  <si>
    <t>№ п/п</t>
  </si>
  <si>
    <t>Цели задачи и целевые показатели</t>
  </si>
  <si>
    <t>Единица измерения</t>
  </si>
  <si>
    <t>Значение целевого показателя</t>
  </si>
  <si>
    <t>факт</t>
  </si>
  <si>
    <t>Процент выполнения</t>
  </si>
  <si>
    <t>Причины отклонения от планового значения</t>
  </si>
  <si>
    <t>Подпрограмма 1 «Развитие системы дошкольного образования в Муниципальном образовании Красноуфимский округ до 2020 года»</t>
  </si>
  <si>
    <t>Цель 1 «Обеспечение достижения 100-процентной доступности дошкольного образования для детей в возрасте от 3 до 7 лет»</t>
  </si>
  <si>
    <t>Подпрограмма 2 «Развитие системы общего образования в Муниципальном образовании Красноуфимский округ до 2020 года»</t>
  </si>
  <si>
    <t>Цель 2 «Обеспечение доступности качественного общего образования, соответствующего требованиям инновационного социально-экономического развития Муниципального образования Красноуфимский округ»</t>
  </si>
  <si>
    <t>Подпрограмма 3 «Развитие системы дополнительного образования, отдыха и оздоровления детей в Муниципальном образовании Красноуфимский округ до 2020 года»</t>
  </si>
  <si>
    <t>Подпрограмма 4 «Организация отдыха и оздоровления детей в каникулярное время в Муниципальном образовании Красноуфимский округ до 2020 года»</t>
  </si>
  <si>
    <t>Цель 4 «Создание условий для сохранения здоровья и развития детей в Муниципальном образовании Красноуфимский округ»</t>
  </si>
  <si>
    <t>Подпрограмма 5 «Укрепление и развитие материально-технической базы образовательных организаций Муниципального образования Красноуфимский округ до 2020 года»</t>
  </si>
  <si>
    <t>Цель 5 «Приведение материально-технической базы образовательных организаций Муниципального образования Красноуфимский округ в соответствие с современными требованиями к условиям реализации государственных образовательных стандартов»</t>
  </si>
  <si>
    <t>Подпрограмма 6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года»»</t>
  </si>
  <si>
    <t>Цель 6 «Обеспечение муниципальных мероприятий и государственная поддержка в сфере образования»</t>
  </si>
  <si>
    <t>Цель 3 «Обеспечение доступности качественных образовательных услуг в сфере дополнительного образования в Муниципальном образовании Красноуфимский округ»</t>
  </si>
  <si>
    <t>план</t>
  </si>
  <si>
    <t>федеральный бюджет</t>
  </si>
  <si>
    <t>областной бюджет</t>
  </si>
  <si>
    <t>ВСЕГО ПО МУНИЦИПАЛЬНОЙ ПРОГРАММЕ, В ТОМ ЧИСЛЕ</t>
  </si>
  <si>
    <t>местный бюджет</t>
  </si>
  <si>
    <t>ВСЕГО ПО ПОДПРОГРАММЕ 1, В ТОМ ЧИСЛЕ</t>
  </si>
  <si>
    <t>Мероприятие 1.1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</si>
  <si>
    <t>Мероприятие1.2 Организация предоставления дошкольного образования, создание условий для присмотра и ухода за детьми, содержания детей в муниципальных казенных образовательных учреждениях, всего, из них:</t>
  </si>
  <si>
    <t>Мероприятие 1.3 Организация предоставления дошкольного образования, создание условий для присмотра и ухода за детьми, содержания детей в муниципальных бюджетных образовательных учреждениях, всего, из них:</t>
  </si>
  <si>
    <t>Мероприятие 1.4 Обеспечение организации питания воспитанников в муниципальных казенных образовательных учреждениях дошкольного образования, всего, из них:</t>
  </si>
  <si>
    <t>Мероприятие 1.5 Обеспечение организации питания сотрудников в муниципальных казенных образовательных учреждениях дошкольного образования, всего, из них:</t>
  </si>
  <si>
    <t>Мероприятие 1.6 Организация строительства дошкольных образовательных организаций</t>
  </si>
  <si>
    <t>ВСЕГО ПО ПОДПРОГРАММЕ 2, В ТОМ ЧИСЛЕ</t>
  </si>
  <si>
    <t>Мероприятие 2.1 Обеспечение государственных  гарантий прав граждан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всего, из них:</t>
  </si>
  <si>
    <t>Мероприятие 2.2 Обеспечение организации питания обучающихся в муниципальных общеобразовательных организациях, всего, из них:</t>
  </si>
  <si>
    <t>Мероприятие 2.3 Обеспечение организации бесплатного проезда детей-сирот и детей, оставшихся без попечения родителей, обучающихся в муниципальных образовательных организациях, всего, из них:</t>
  </si>
  <si>
    <t>ВСЕГО ПО ПОДПРОГРАММЕ 3, В ТОМ ЧИСЛЕ</t>
  </si>
  <si>
    <t>Мероприятие 3.1 Организация предоставления дополнительного образования детей в муниципальных организациях дополнительного образованиях, всего, из них:</t>
  </si>
  <si>
    <t>ВСЕГО ПО ПОДПРОГРАММЕ 4, В ТОМ ЧИСЛЕ</t>
  </si>
  <si>
    <t>Мероприятие 4.1 Обеспечение деятельности заогородного оздровительного лагеря для детей "Черкасово"</t>
  </si>
  <si>
    <t xml:space="preserve">Мероприятие 4.2 Обеспечение организации отдыха и оздоровления детей в каникулярное время в муниципальном образовании Красноуфимский округ, всего, из них: </t>
  </si>
  <si>
    <t>ВСЕГО ПО ПОДПРОГРАММЕ 5, В ТОМ ЧИСЛЕ</t>
  </si>
  <si>
    <t xml:space="preserve">Мероприятие 5.4 Обеспечение мероприятий по укреплению и развитию материально-технической базы муниципальных учреждений дополнительного образования детей (ДЮСШ), всего, из них: </t>
  </si>
  <si>
    <t>ВСЕГО ПО ПОДПРОГРАММЕ 6, В ТОМ ЧИСЛЕ</t>
  </si>
  <si>
    <t xml:space="preserve">Мероприятие 6.1 Создание материально-технических условий для обеспечения деятельности органа местного самоуправления  в сфере образования (Бухгалтерия, РИМЦ), всего, из них: </t>
  </si>
  <si>
    <t xml:space="preserve">Местный бюджет </t>
  </si>
  <si>
    <t xml:space="preserve"> Областной бюджет</t>
  </si>
  <si>
    <t>ВСЕГО ПО МУНИЦИПАЛЬНОЙ ПРОГРАММЕ</t>
  </si>
  <si>
    <r>
      <t>Задача 1</t>
    </r>
    <r>
      <rPr>
        <sz val="12"/>
        <rFont val="Times New Roman"/>
        <family val="1"/>
      </rPr>
      <t xml:space="preserve"> «Обеспечение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организациях»</t>
    </r>
  </si>
  <si>
    <r>
      <t>Целевой показатель 1.</t>
    </r>
    <r>
      <rPr>
        <sz val="12"/>
        <rFont val="Times New Roman"/>
        <family val="1"/>
      </rPr>
      <t xml:space="preserve"> Обеспеченность доступности дошкольного образования для детей в возрасте от 3 до 7 лет</t>
    </r>
  </si>
  <si>
    <r>
      <t>Целевой показатель 2.</t>
    </r>
    <r>
      <rPr>
        <sz val="12"/>
        <rFont val="Times New Roman"/>
        <family val="1"/>
      </rPr>
      <t xml:space="preserve"> Отношение среднемесячной заработной платы педагогических работников муниципальных дошкольных образовательных организаций к среднемесячной заработной плате в общем образовании в Свердловской области</t>
    </r>
  </si>
  <si>
    <r>
      <t>Целевой показатель 3.</t>
    </r>
    <r>
      <rPr>
        <sz val="12"/>
        <rFont val="Times New Roman"/>
        <family val="1"/>
      </rPr>
      <t xml:space="preserve"> Доля детей в возрасте от одного года до шести лет, получающих дошкольную образовательную услугу и (или) услугу по из содержанию в муниципальных образовательных организациях, в общей численности детей в возрасте от одного года до шести лет</t>
    </r>
  </si>
  <si>
    <r>
      <t>Целевой показатель 4.</t>
    </r>
    <r>
      <rPr>
        <sz val="12"/>
        <rFont val="Times New Roman"/>
        <family val="1"/>
      </rPr>
      <t xml:space="preserve"> Доля детей в возрасте от одного года до шести лет, состоящих на учете для определения в муниципальные дошкольные образовательные организации, в общей численности детей в возрасте от одного года до шести лет</t>
    </r>
  </si>
  <si>
    <r>
      <t>Целевой показатель 5.</t>
    </r>
    <r>
      <rPr>
        <sz val="12"/>
        <rFont val="Times New Roman"/>
        <family val="1"/>
      </rPr>
      <t xml:space="preserve"> Доля муниципальных дошкольных образовательных организаций, здания которых находятся в аварийном состоянии или требуют капитального ремонта, в общем числе муниципальных дошкольных образовательных организаций</t>
    </r>
  </si>
  <si>
    <r>
      <t>Задача 2</t>
    </r>
    <r>
      <rPr>
        <sz val="12"/>
        <rFont val="Times New Roman"/>
        <family val="1"/>
      </rPr>
      <t xml:space="preserve"> «Обеспечение воспитания и обучения детей-инвалидов дошкольного возраста, проживающих на территории Муниципального образования Красноуфимский округ, на дому, в дошкольных образовательных организациях»</t>
    </r>
  </si>
  <si>
    <r>
      <t>Целевой показатель 6.</t>
    </r>
    <r>
      <rPr>
        <sz val="12"/>
        <rFont val="Times New Roman"/>
        <family val="1"/>
      </rPr>
      <t xml:space="preserve"> Охват детей-инвалидов дошкольного возраста, проживающих в Муниципальном образовании Красноуфимский округ, обучением на дому, в дошкольных образовательных организациях</t>
    </r>
  </si>
  <si>
    <r>
      <t>Задача 6</t>
    </r>
    <r>
      <rPr>
        <sz val="12"/>
        <rFont val="Times New Roman"/>
        <family val="1"/>
      </rPr>
      <t xml:space="preserve"> «Осуществление мероприятий по организации питания в муниципальных общеобразовательных организациях»</t>
    </r>
  </si>
  <si>
    <r>
      <t>Задача 7</t>
    </r>
    <r>
      <rPr>
        <sz val="12"/>
        <rFont val="Times New Roman"/>
        <family val="1"/>
      </rPr>
      <t xml:space="preserve"> «Обеспечение бесплатного проезда детей-сирот и детей, оставшихся без попечения родителей, обучающихся в муниципальных общеобразовательных организациях, на городском, пригородном, в сельской местности на внутрирайонном транспорте, а также бесплатного проезда один раз в год к месту жительства и обратно к месту учёбы»</t>
    </r>
  </si>
  <si>
    <t xml:space="preserve">  N  строки </t>
  </si>
  <si>
    <t>Наименование объектов</t>
  </si>
  <si>
    <t xml:space="preserve">     Всего,    в том.числе</t>
  </si>
  <si>
    <t>Дошкольное образовательное учреждение на 150 мест в с. Криулино</t>
  </si>
  <si>
    <t>Дошкольное образовательное учреждение на 150 мест в д. Приданниково</t>
  </si>
  <si>
    <t>Дошкольное  образовательное учреждение на 90 мест в с.Русская Тавра</t>
  </si>
  <si>
    <t>Начальник МОУО МО Красноуфимский округ</t>
  </si>
  <si>
    <t>Федеральный бюджет</t>
  </si>
  <si>
    <t xml:space="preserve">ФИНАНСИРОВАНИЕ ОБЪЕКТОВ КАПИТАЛЬНОГО СТРОИТЕЛЬСТВА
ЗА СЧЕТ ВСЕХ ИСТОЧНИКОВ РЕСУРСНОГО ОБЕСПЕЧЕНИЯ
(ЕЖЕКВАРТАЛЬНО НАРАСТАЮЩИМ ИТОГОМ)
ЗА 2015 год
</t>
  </si>
  <si>
    <t>Медицинские кабинет не соответствуют требованиямк лицензированию, либо не предусмотрено в ОО</t>
  </si>
  <si>
    <t>Недостаточность финансирования</t>
  </si>
  <si>
    <t>С.В. Ломакин</t>
  </si>
  <si>
    <t>№ строки</t>
  </si>
  <si>
    <t>Наименование мероприятия/Источники расходов на финансирование</t>
  </si>
  <si>
    <t>местный бюджет, всего</t>
  </si>
  <si>
    <t>из них местный бюджет по мероприятию</t>
  </si>
  <si>
    <t>Мероприятие 5.2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из них:</t>
  </si>
  <si>
    <t>из них на развитие школьных спортивных клубов:</t>
  </si>
  <si>
    <t>из них на оснащение спортивным инвентарем и оборудованием открытых плоскостных спортивных сооружений:</t>
  </si>
  <si>
    <t>Областной бюджет</t>
  </si>
  <si>
    <t>Меропирятие 1.7 Содержание и оснащение оборудованием вводимых в 2015 году дополнительных мест в муниципальных системах дошкольного образования</t>
  </si>
  <si>
    <t>Мероприятие 2.4 Организация предоставления общего образования и создание условий для содержания детей в муниципальных казенных общеобразовательных организациях, всего, из них:</t>
  </si>
  <si>
    <t>Мероприятие 2.5 Организация предоставления общего образования и создание условий для содержания детей в муниципальных автономных общеобразовательных организациях, всего, из них:</t>
  </si>
  <si>
    <t>Мероприятие 2.6 Обеспечение организации питания сотрудников и учащихся в муниципальных казенных общеобразовательных учреждениях, всего, из них:</t>
  </si>
  <si>
    <t>Мероприятие 2.7 Обеспечение создания условий для организации военно-патриотического воспитания учащихся</t>
  </si>
  <si>
    <t>Мероприятие 2.8 Обеспечение создания в МО Красноуфимский округ (исходя из прогнозируемой потребности) новых мест в общеобразовательных организациях</t>
  </si>
  <si>
    <t xml:space="preserve">Мероприятие 2.9 Дополнительное финансовое обеспечение деятельности муниципальных учреждений </t>
  </si>
  <si>
    <t>Мероприятие 3.2 Реализация мер по поэтапному повышению средней платы педагогических работников муниципальных образовательных организаций дополнительного образования, всего, из них:</t>
  </si>
  <si>
    <t xml:space="preserve">Мероприятие 5.1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</si>
  <si>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>Мероприятие 5.3 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(воспитанников)  в муниципальные общеобразовательные организации, всего, из них:</t>
  </si>
  <si>
    <t>Мероприятие 5.5 Создание в общеобразовательных организациях, расположенных в сельской местности, условий для занятия физической культурой и спортом</t>
  </si>
  <si>
    <t>Мероприятие 5.6 Обеспечение мероприятий по строительству открытых плоскостных спортивных сооружений Муниципальных общеобразовательных организаций МО Красноуфимский округ</t>
  </si>
  <si>
    <t>Мероприятие 5.7Обеспечение мероприятий по укреплению и развитию материально-технической базы муниципальных образовательных организаций</t>
  </si>
  <si>
    <t>Мероприятие 5.8 Обеспечение мероприятий по формированию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</si>
  <si>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Мероприятие 5.9 Создание условий в образовательных организациях для организации медицинского обслуживания</t>
  </si>
  <si>
    <t xml:space="preserve">Мероприятие 5.10 Обеспечение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соуществляющих образовательную деятельность по адаптированным основным общеобразовательным программам) условий для получения детьми - инвалидами качественного образования) </t>
  </si>
  <si>
    <t>Мероприятие 5.11 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</t>
  </si>
  <si>
    <t>Мероприятие 5.12 Обеспечение мероприятий по оборудованию спортивных площадок в муниципальных общеобразовательных организациях</t>
  </si>
  <si>
    <t>Мероприятие 5.13 Проектирование и строительство спортивных залов в муниципальных общеобразовательных организациях</t>
  </si>
  <si>
    <t>Мероприятие 6.2 Организация деятельности органа местного самоуправления в сфере образования, всего, из них:</t>
  </si>
  <si>
    <t>Мероприятие 6.3 Организация и проведение муниципальных мероприятий в сфере образования, всего, из них:</t>
  </si>
  <si>
    <r>
      <rPr>
        <b/>
        <sz val="12"/>
        <rFont val="Times New Roman"/>
        <family val="1"/>
      </rPr>
      <t>Задача 3</t>
    </r>
    <r>
      <rPr>
        <sz val="12"/>
        <rFont val="Times New Roman"/>
        <family val="1"/>
      </rPr>
      <t xml:space="preserve">  «Создание в дошкольных образовательных организациях условий для осуществления образовательной деятельности в формах, специфических для детей соответствующей возрастной группы, прежде всего в форме познавательной и исследовательской деятельности»</t>
    </r>
  </si>
  <si>
    <r>
      <t xml:space="preserve">Целевой показатель 7. </t>
    </r>
    <r>
      <rPr>
        <sz val="12"/>
        <rFont val="Times New Roman"/>
        <family val="1"/>
      </rPr>
      <t>Количество дошкольных образовательных организаций МО Красноуфимский округ, обеспечивающих формирование у детей дошкольного возраста компетенций конструирования, моделирования, программирования, изучения основ робототехники и проектной деятельности</t>
    </r>
  </si>
  <si>
    <r>
      <t xml:space="preserve">Задача 4 </t>
    </r>
    <r>
      <rPr>
        <sz val="12"/>
        <rFont val="Times New Roman"/>
        <family val="1"/>
      </rPr>
      <t>«Создание современных условий при реализации федерального государственного образовательного стандарта, государственного образовательного стандарта»</t>
    </r>
  </si>
  <si>
    <r>
      <t>Целевой показатель 8.</t>
    </r>
    <r>
      <rPr>
        <sz val="12"/>
        <rFont val="Times New Roman"/>
        <family val="1"/>
      </rPr>
      <t xml:space="preserve"> Охват детей школьного возраста в муниципальных общеобразовательных организациях Муниципального образования Красноуфимский округ образовательными услугами в рамках Государственного образовательного стандарта и Федерального государственного образовательного стандарта</t>
    </r>
  </si>
  <si>
    <r>
      <t>Целевой показатель 9</t>
    </r>
    <r>
      <rPr>
        <sz val="12"/>
        <rFont val="Times New Roman"/>
        <family val="1"/>
      </rPr>
      <t>.Доля обучающихся, освоивших образовательные программы основного общего и среднего общего образования</t>
    </r>
  </si>
  <si>
    <r>
      <t xml:space="preserve">Целевой показатель 10. </t>
    </r>
    <r>
      <rPr>
        <sz val="12"/>
        <rFont val="Times New Roman"/>
        <family val="1"/>
      </rPr>
      <t>Доля учащихся общеобразовательных организаций, обучающихся в одну смену</t>
    </r>
  </si>
  <si>
    <r>
      <t>Задача 5</t>
    </r>
    <r>
      <rPr>
        <sz val="12"/>
        <rFont val="Times New Roman"/>
        <family val="1"/>
      </rPr>
      <t xml:space="preserve"> «Обеспечение доступности образования для детей-сирот и детей, оставшихся без попечения родителей»</t>
    </r>
  </si>
  <si>
    <r>
      <t>Целевой показатель 11</t>
    </r>
    <r>
      <rPr>
        <sz val="12"/>
        <rFont val="Times New Roman"/>
        <family val="1"/>
      </rPr>
      <t>. Охват детей-сирот и детей, оставшихся без попечения родителей, образовательными услугами в муниципальных образовательных организациях Муниципального образования Красноуфимский округ</t>
    </r>
  </si>
  <si>
    <r>
      <t>Целевой показатель 12.</t>
    </r>
    <r>
      <rPr>
        <sz val="12"/>
        <rFont val="Times New Roman"/>
        <family val="1"/>
      </rPr>
      <t xml:space="preserve"> Охват организованным горячим питанием учащихся общеобразовательных организаций</t>
    </r>
  </si>
  <si>
    <r>
      <t>Целевой показатель 13.</t>
    </r>
    <r>
      <rPr>
        <sz val="12"/>
        <rFont val="Times New Roman"/>
        <family val="1"/>
      </rPr>
      <t xml:space="preserve"> Доля детей-сирот и детей, оставшихся без попечения родителей, обучающихся в муниципальных образовательных организациях, которым обеспечен бесплатный проезд на городском, пригородном, в сельской местности на внутрирайонном транспорте, а также бесплатный проезд один раз в год к месту жительства и обратно к месту учёбы</t>
    </r>
  </si>
  <si>
    <r>
      <t>Задача 8</t>
    </r>
    <r>
      <rPr>
        <sz val="12"/>
        <rFont val="Times New Roman"/>
        <family val="1"/>
      </rPr>
      <t xml:space="preserve"> «Обеспечение государственных  гарантий прав граждан на получение общедоступного и бесплатного общего образования в муниципальных общеобразовательных организациях»</t>
    </r>
  </si>
  <si>
    <r>
      <t>Целевой показатель 14</t>
    </r>
    <r>
      <rPr>
        <sz val="12"/>
        <rFont val="Times New Roman"/>
        <family val="1"/>
      </rPr>
      <t>. Соотношение уровня средней заработной платы учителей общеобразовательных школ и средней заработной платы в экономике Свердловской области</t>
    </r>
  </si>
  <si>
    <r>
      <t>Целевой показатель 15</t>
    </r>
    <r>
      <rPr>
        <sz val="12"/>
        <rFont val="Times New Roman"/>
        <family val="1"/>
      </rPr>
      <t>. Расходы бюджета муниципального образования на общее образование в расчете на 1 обучающегося в муниципальных общеобразовательных организациях</t>
    </r>
  </si>
  <si>
    <r>
      <t>Задача 9.</t>
    </r>
    <r>
      <rPr>
        <sz val="12"/>
        <rFont val="Times New Roman"/>
        <family val="1"/>
      </rPr>
      <t xml:space="preserve"> «Создание в общеобразовательных организациях  необходимых условий для получения без дискриминации качественного образования лицами с ограниченными возможностями здоровья, в том числе посредством организации инклюзивного образования лиц с ограниченными возможностями здоровья»</t>
    </r>
  </si>
  <si>
    <r>
      <t xml:space="preserve">Целевой показатель 19. </t>
    </r>
    <r>
      <rPr>
        <sz val="12"/>
        <rFont val="Times New Roman"/>
        <family val="1"/>
      </rPr>
      <t>Доля детей-инвалидов, получающих общее образование на дому в дистанционной форме, от общей численности детей-инвалидов, которым не противопоказано обучение по дистанционным технологиям</t>
    </r>
  </si>
  <si>
    <r>
      <t xml:space="preserve">Целевой показатель 20. </t>
    </r>
    <r>
      <rPr>
        <sz val="12"/>
        <rFont val="Times New Roman"/>
        <family val="1"/>
      </rPr>
      <t>Доля образовательных организаций, в которых созданы необходимые условия для совместного обучения детей-инвалидов и лиц, не имеющих нарушений развития</t>
    </r>
  </si>
  <si>
    <r>
      <t>Целевой показатель 21.</t>
    </r>
    <r>
      <rPr>
        <sz val="12"/>
        <rFont val="Times New Roman"/>
        <family val="1"/>
      </rPr>
      <t xml:space="preserve"> Доля детей-инвалидов, которым обеспечен беспрепятственный доступ к объектам инфраструктуры образовательных организаций</t>
    </r>
  </si>
  <si>
    <r>
      <t>Задача 11</t>
    </r>
    <r>
      <rPr>
        <sz val="12"/>
        <rFont val="Times New Roman"/>
        <family val="1"/>
      </rPr>
      <t xml:space="preserve"> «Повышение уровня профессиональной подготовки педагогических работников общеобразовательных организаций»</t>
    </r>
  </si>
  <si>
    <r>
      <t xml:space="preserve">Целевой показатель 22. </t>
    </r>
    <r>
      <rPr>
        <sz val="12"/>
        <rFont val="Times New Roman"/>
        <family val="1"/>
      </rPr>
      <t>Доля аттестованных педагогических работников муниципальных образовательных организаций Муниципального образования Красноуфимский округ от числа педагогических работников муниципальных образовательных организаций Муниципального образования Красноуфимский округ, подлежащих аттестации</t>
    </r>
  </si>
  <si>
    <r>
      <t xml:space="preserve">Целевой показатель 23. </t>
    </r>
    <r>
      <rPr>
        <sz val="12"/>
        <rFont val="Times New Roman"/>
        <family val="1"/>
      </rPr>
      <t>Удельный вес численности учителей общеобразовательных организаций в возрасте до 35 лет в общей численности учителей общеобразовательных организаций</t>
    </r>
  </si>
  <si>
    <r>
      <t>Целевой показатель 24.</t>
    </r>
    <r>
      <rPr>
        <sz val="12"/>
        <rFont val="Times New Roman"/>
        <family val="1"/>
      </rPr>
      <t xml:space="preserve"> Доля педагогических и руководящих работников, прошедших курсы повышения квалификации в связи с введением федерального государственного образовательного стандарта общего образования, от общей численности педагогических и руководящих работников, направляемых на курсы повышения квалификации в связи с введением федерального государственного образовательного стандарта общего образования</t>
    </r>
  </si>
  <si>
    <r>
      <t>Задача 12</t>
    </r>
    <r>
      <rPr>
        <sz val="12"/>
        <rFont val="Times New Roman"/>
        <family val="1"/>
      </rPr>
      <t xml:space="preserve"> «Формирование у детей навыков безопасного поведения на улицах и дорогах»</t>
    </r>
  </si>
  <si>
    <r>
      <t xml:space="preserve">Целевой показатель 25. </t>
    </r>
    <r>
      <rPr>
        <sz val="12"/>
        <rFont val="Times New Roman"/>
        <family val="1"/>
      </rPr>
      <t>Доля образовательных организаций, улучшивших учебно-материальные условия обучения детей безопасному поведению на дорогах (с нарастающим итогом)</t>
    </r>
  </si>
  <si>
    <r>
      <t xml:space="preserve">Задача 13 </t>
    </r>
    <r>
      <rPr>
        <sz val="12"/>
        <rFont val="Times New Roman"/>
        <family val="1"/>
      </rPr>
      <t>«Формирование основ безопасности жизнедеятельности обучающихся»</t>
    </r>
  </si>
  <si>
    <r>
      <t xml:space="preserve">Целевой показатель 26. </t>
    </r>
    <r>
      <rPr>
        <sz val="12"/>
        <rFont val="Times New Roman"/>
        <family val="1"/>
      </rPr>
      <t>Доля образовательных организаций, охваченных методическим сопровождением по вопросам организации профилактики незаконного потребления алкогольной продукции, наркотических средств и психотропных веществ, алкогольной зависимости, наркомании и токсикомании</t>
    </r>
  </si>
  <si>
    <r>
      <t xml:space="preserve">Задача  14. </t>
    </r>
    <r>
      <rPr>
        <sz val="12"/>
        <rFont val="Times New Roman"/>
        <family val="1"/>
      </rPr>
      <t>«Пропаганда культурного многообразия, этнокультурных ценностей и толерантных отношений в средствах массовой информации МО Красноуфимский округ»</t>
    </r>
  </si>
  <si>
    <r>
      <t xml:space="preserve">Целевой показатель 27. </t>
    </r>
    <r>
      <rPr>
        <sz val="12"/>
        <rFont val="Times New Roman"/>
        <family val="1"/>
      </rPr>
      <t>Доля граждан, принявших участие в мероприятиях, направленных на гармонизацию межэтнических и межконфессиональных отношений, профилактику экстремизма, укрепление толерантности</t>
    </r>
  </si>
  <si>
    <r>
      <t>Задача 15</t>
    </r>
    <r>
      <rPr>
        <sz val="12"/>
        <rFont val="Times New Roman"/>
        <family val="1"/>
      </rPr>
      <t xml:space="preserve"> «Развитие системы дополнительного образования детей»</t>
    </r>
  </si>
  <si>
    <r>
      <t>Целевой показатель 28</t>
    </r>
    <r>
      <rPr>
        <sz val="12"/>
        <rFont val="Times New Roman"/>
        <family val="1"/>
      </rPr>
      <t xml:space="preserve">. Доля детей в возрасте от 5 до 18 лет, обучающихся по дополнительным образовательным программам </t>
    </r>
  </si>
  <si>
    <r>
      <t xml:space="preserve">Целевой показатель 29. </t>
    </r>
    <r>
      <rPr>
        <sz val="12"/>
        <rFont val="Times New Roman"/>
        <family val="1"/>
      </rPr>
      <t>Доля учащихся общеобразовательных организаций, осваивающих дополнительные общеобразовательные программы технической направленности</t>
    </r>
  </si>
  <si>
    <r>
      <t>Целевой показатель 30.</t>
    </r>
    <r>
      <rPr>
        <sz val="12"/>
        <rFont val="Times New Roman"/>
        <family val="1"/>
      </rPr>
      <t xml:space="preserve"> Соотношение среднемесячной заработной платы педагогических работников организаций дополнительного образования детей к среднемесячной заработной плате учителей в Свердловской области</t>
    </r>
  </si>
  <si>
    <r>
      <t>Задача 16</t>
    </r>
    <r>
      <rPr>
        <sz val="12"/>
        <rFont val="Times New Roman"/>
        <family val="1"/>
      </rPr>
      <t xml:space="preserve"> «Совершенствование форм организации отдыха и оздоровления детей»</t>
    </r>
  </si>
  <si>
    <r>
      <t>Целевой показатель 31.</t>
    </r>
    <r>
      <rPr>
        <sz val="12"/>
        <rFont val="Times New Roman"/>
        <family val="1"/>
      </rPr>
      <t xml:space="preserve"> Доля детей и подростков, получивших услуги по организации отдыха и оздоровления в санаторно- курортных учреждениях, загородных детских оздоровительных лагерях  Муниципального образования Красноуфимский округ, от общей  численности детей школьного возраста</t>
    </r>
  </si>
  <si>
    <r>
      <t>Задача 17</t>
    </r>
    <r>
      <rPr>
        <sz val="12"/>
        <rFont val="Times New Roman"/>
        <family val="1"/>
      </rPr>
      <t xml:space="preserve"> «Обеспечение соответствия состояния зданий и помещений муниципальных образовательных организаций требованиям пожарной безопасности и санитарного законодательства»</t>
    </r>
  </si>
  <si>
    <r>
      <t>Целевой показатель 32</t>
    </r>
    <r>
      <rPr>
        <sz val="12"/>
        <rFont val="Times New Roman"/>
        <family val="1"/>
      </rPr>
      <t>. 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</t>
    </r>
  </si>
  <si>
    <r>
      <t>Целевой показатель 33</t>
    </r>
    <r>
      <rPr>
        <sz val="12"/>
        <rFont val="Times New Roman"/>
        <family val="1"/>
      </rPr>
      <t>. Доля муниципальных общеобразовательных организаций, здания которых находятся в аварийном состоянии или требуют капитального ремонта, в общем количестве муниципальных общеобразовательных организаций</t>
    </r>
  </si>
  <si>
    <r>
      <t>Целевой показатель 34</t>
    </r>
    <r>
      <rPr>
        <sz val="12"/>
        <rFont val="Times New Roman"/>
        <family val="1"/>
      </rPr>
      <t>.Доля общеобразовательных организаций, имеющих медицинские кабинеты, оснащенные необходимым медицинским оборудованием и прошедших лицензирование</t>
    </r>
  </si>
  <si>
    <r>
      <t xml:space="preserve">Целевой показатель 35. </t>
    </r>
    <r>
      <rPr>
        <sz val="12"/>
        <rFont val="Times New Roman"/>
        <family val="1"/>
      </rPr>
      <t>Доля муниципальных общеобразовательных организаций, в которых проведены мероприятия, направленные на устранение нарушений, выявленных органами государственного надзора в результате проверок в муниципальных общеобразовательных организаций, в текущем году, от общего количества муниципальных общеобразовательных организаций, в которых запланированы мероприятия, направленные на устранение нарушений, выявленных органами государственного надзора в результате проверок в муниципальных общеобразовательных организациях, в текущем году</t>
    </r>
  </si>
  <si>
    <r>
      <t>Задача 18</t>
    </r>
    <r>
      <rPr>
        <sz val="12"/>
        <rFont val="Times New Roman"/>
        <family val="1"/>
      </rPr>
      <t xml:space="preserve"> «Сохранение и развитие инфраструктуры учреждений отдыха и оздоровления детей в Муниципальном образовании Красноуфимский округ»</t>
    </r>
  </si>
  <si>
    <r>
      <t>Целевой показатель 36.</t>
    </r>
    <r>
      <rPr>
        <sz val="12"/>
        <rFont val="Times New Roman"/>
        <family val="1"/>
      </rPr>
      <t xml:space="preserve">Доля зданий и сооружений муниципального загородного оздоровительного лагеря для детей «Черкасово», в которых проведены работы по капитальному ремонту </t>
    </r>
  </si>
  <si>
    <r>
      <t xml:space="preserve">Задача 19. </t>
    </r>
    <r>
      <rPr>
        <sz val="12"/>
        <rFont val="Times New Roman"/>
        <family val="1"/>
      </rPr>
      <t>«Сохранение и развитие спортивной инфраструктуры муниципальных общеобразовательных организаций, расположенных в сельской местности»</t>
    </r>
  </si>
  <si>
    <r>
      <t xml:space="preserve">Целевой показатель 37. </t>
    </r>
    <r>
      <rPr>
        <sz val="12"/>
        <rFont val="Times New Roman"/>
        <family val="1"/>
      </rPr>
      <t>Количество общеобразовательных организаций, расположенных в сельской местности, в которых отремонтированы спортивные залы</t>
    </r>
  </si>
  <si>
    <r>
      <t xml:space="preserve">Задача  20. </t>
    </r>
    <r>
      <rPr>
        <sz val="12"/>
        <rFont val="Times New Roman"/>
        <family val="1"/>
      </rPr>
      <t>«Организация  обеспечения муниципальных образовательных организаций  учебниками, вошедшими в федеральные перечни учебников»</t>
    </r>
  </si>
  <si>
    <r>
      <t xml:space="preserve">Целевой показатель 38. </t>
    </r>
    <r>
      <rPr>
        <sz val="12"/>
        <rFont val="Times New Roman"/>
        <family val="1"/>
      </rPr>
      <t>Доля общеобразовательных организаций, обеспеченных учебниками, вошедшими в федеральные перечни учебников</t>
    </r>
  </si>
  <si>
    <r>
      <t>Задача 21</t>
    </r>
    <r>
      <rPr>
        <sz val="12"/>
        <rFont val="Times New Roman"/>
        <family val="1"/>
      </rPr>
      <t xml:space="preserve"> «Обеспечение исполнения полномочий Муниципального отдела управления образованием Муниципального образования Красноуфимский округ»</t>
    </r>
  </si>
  <si>
    <r>
      <t>Целевой показатель 39.</t>
    </r>
    <r>
      <rPr>
        <sz val="12"/>
        <rFont val="Times New Roman"/>
        <family val="1"/>
      </rPr>
      <t xml:space="preserve">
 Организация проведения муниципальных мероприятий в сфере образования</t>
    </r>
  </si>
  <si>
    <t>И.о. начальника МОУО МО Красноуфимский округ</t>
  </si>
  <si>
    <t>Н.А.Гибадуллина</t>
  </si>
  <si>
    <t>выплата стимулирования пед.работников не в полном объеме</t>
  </si>
  <si>
    <t>Охват по допобразованию детей в большем объеме</t>
  </si>
  <si>
    <t>В соответствии с Постановлением  Правительства Свердловской области от 9 апреля 2015 г. №245-ПП
"О мерах по организации и обеспечению отдыха и оздоровления детей в Свердловской области в 2015-2017 годах"" целевой показатель отдыха и оздоровления детей в загородных оздоровительных лагерях и в санаторно-курортных учреждениях - 550 чел. Общая численность обучающихся в 2017-2018г - 2620 чел.</t>
  </si>
  <si>
    <t>ОТЧЕТ
О РЕАЛИЗАЦИИ МУНИЦИПАЛЬНОЙ ПРОГРАММЫ
"РАЗВИТИЕ СИСТЕМЫ ОБРАЗОВАНИЯ В МУНИЦИПАЛЬНОМ ОБРАЗОВАНИИ КРАСНОУФИМСКИЙ ОКРУГ"
ДОСТИЖЕНИЕ ЦЕЛЕВЫХ ПОКАЗАТЕЛЕЙ МУНИЦИПАЛЬНОЙ ПРОГРАММЫ
ЗА 2018</t>
  </si>
  <si>
    <t>план на 2018 год</t>
  </si>
  <si>
    <t>факт 2018 год</t>
  </si>
  <si>
    <t>Подпрограмма 1 «Развитие системы дошкольного образования в Муниципальном образовании Красноуфимский округ до 2024 года»</t>
  </si>
  <si>
    <t>Подпрограмма 2 «Развитие системы общего образования в Муниципальном образовании Красноуфимский округ до 2024 года»</t>
  </si>
  <si>
    <t xml:space="preserve">Мероприятие 2.10  Расходы в сфере общего образования за счет субсидии на стимулирование муниципальных образований </t>
  </si>
  <si>
    <t>Подпрограмма 3 «Развитие системы дополнительного образования в Муниципальном образовании Красноуфимский округ до 2024 года»</t>
  </si>
  <si>
    <t>Мероприятие 3.3 Реализация мероприятий по поэтапному внедрению Всероссийского физкультурно-спортивного комплекса «Готов к труду и обороне» (ГТО)</t>
  </si>
  <si>
    <t xml:space="preserve">Мероприятие 3.4 Расходы в сфере дополнительного образования за счет субсидии на стимулирование муниципальных образований </t>
  </si>
  <si>
    <t>Подпрограмма 4 «Организация отдыха и оздоровления детей в каникулярное время в Муниципальном образовании Красноуфимский округ до 2024 года»</t>
  </si>
  <si>
    <t>Мероприятие 4.3 Строительство объектов инфраструктуры на территории муниципального детского загородного лагеря «Черкасово»</t>
  </si>
  <si>
    <t>Мероприятие 4.4 Обеспечение мероприятий на осуществление государственных полномочий Свердловской области по организации и обеспечению отдыха и озоровления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обеспчению безопасности их и здоровья</t>
  </si>
  <si>
    <t>Подпрограмма 5 «Укрепление и развитие материально-технической базы образовательных организаций в Муниципальном образовании Красноуфимский округ до 2024 года»</t>
  </si>
  <si>
    <t>из них на проведение капитального и (или) текущего ремонта спортивных залов:</t>
  </si>
  <si>
    <t>Областной бюджет*</t>
  </si>
  <si>
    <t>Местный бюджет*</t>
  </si>
  <si>
    <t>местный бюджет*</t>
  </si>
  <si>
    <t>Мероприятие 5.14 Иной межбюджетный трансферт  из резервного фонда Правительства Свердловской области</t>
  </si>
  <si>
    <t>Мероприятие 5.15 Обеспечение мероприятий по антитеррористической безопасности</t>
  </si>
  <si>
    <t>Подпрограмма 6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2024 года»</t>
  </si>
  <si>
    <t>Мероприятие 6.4 Обеспечение оплаты труда работников муниципальных учреждений в размере не ниже минимального размера оплаты труда</t>
  </si>
  <si>
    <t>* при условии выделения финансовых средств из областного бюджета</t>
  </si>
  <si>
    <t>2018 план</t>
  </si>
  <si>
    <t>2018 факт</t>
  </si>
  <si>
    <t>% выполнения</t>
  </si>
  <si>
    <t>Причина отклонения</t>
  </si>
  <si>
    <t>за 2018 год</t>
  </si>
  <si>
    <t>ВЫПОЛНЕНИЕ МЕРОПРИЯТИЙ МУНИЦИПАЛЬНОЙ ПРОГРАММЫ "РАЗВИТИЕ СИСТЕМЫ ОБРАЗОВАНИЯ В МУНИЦИПАЛЬНОМ ОБРАЗОВАНИИ КРАСНОУФИМСКИЙ ОКРУГ" до 2024 года</t>
  </si>
  <si>
    <t>Недостаточно финансирования</t>
  </si>
  <si>
    <t>Сотрудники меньше питались</t>
  </si>
  <si>
    <t>Излишне выделено субсидий</t>
  </si>
  <si>
    <t xml:space="preserve">Излишне выделено </t>
  </si>
  <si>
    <t>Проект по Саранинской школе не готов</t>
  </si>
  <si>
    <t>Проект строительства спального корпуса будет готов в 2019 году</t>
  </si>
  <si>
    <t>Не завершен капитальный ремонт в Тат-еманзельгинской школе</t>
  </si>
  <si>
    <t>Реконструкция пристроя МОУО не завершена</t>
  </si>
  <si>
    <t>экономия</t>
  </si>
  <si>
    <t>Экономия</t>
  </si>
  <si>
    <t>Денежные средства не выделены на капремонт</t>
  </si>
  <si>
    <t>ОТЧЕТ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</si>
</sst>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3" fontId="1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92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center" vertical="center" wrapText="1"/>
    </xf>
    <xf numFmtId="192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5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9.28125" style="0" bestFit="1" customWidth="1"/>
    <col min="2" max="2" width="27.8515625" style="0" customWidth="1"/>
    <col min="3" max="3" width="16.28125" style="0" customWidth="1"/>
    <col min="4" max="4" width="16.7109375" style="0" customWidth="1"/>
    <col min="5" max="5" width="9.421875" style="0" customWidth="1"/>
    <col min="6" max="6" width="16.421875" style="0" customWidth="1"/>
    <col min="7" max="7" width="16.57421875" style="0" customWidth="1"/>
    <col min="8" max="8" width="10.00390625" style="0" customWidth="1"/>
    <col min="9" max="9" width="15.28125" style="0" customWidth="1"/>
    <col min="10" max="10" width="16.421875" style="0" customWidth="1"/>
    <col min="11" max="12" width="9.28125" style="0" bestFit="1" customWidth="1"/>
    <col min="13" max="13" width="10.7109375" style="0" bestFit="1" customWidth="1"/>
    <col min="14" max="14" width="9.28125" style="0" bestFit="1" customWidth="1"/>
  </cols>
  <sheetData>
    <row r="2" spans="1:14" ht="83.25" customHeight="1">
      <c r="A2" s="55" t="s">
        <v>69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4" ht="12.75">
      <c r="M4" t="s">
        <v>1</v>
      </c>
    </row>
    <row r="5" spans="1:14" s="17" customFormat="1" ht="15.75">
      <c r="A5" s="56" t="s">
        <v>61</v>
      </c>
      <c r="B5" s="56" t="s">
        <v>62</v>
      </c>
      <c r="C5" s="58" t="s">
        <v>63</v>
      </c>
      <c r="D5" s="58"/>
      <c r="E5" s="58"/>
      <c r="F5" s="58" t="s">
        <v>48</v>
      </c>
      <c r="G5" s="58"/>
      <c r="H5" s="58"/>
      <c r="I5" s="58" t="s">
        <v>49</v>
      </c>
      <c r="J5" s="58"/>
      <c r="K5" s="58"/>
      <c r="L5" s="54" t="s">
        <v>68</v>
      </c>
      <c r="M5" s="54"/>
      <c r="N5" s="54"/>
    </row>
    <row r="6" spans="1:14" s="17" customFormat="1" ht="50.25" customHeight="1">
      <c r="A6" s="57"/>
      <c r="B6" s="57"/>
      <c r="C6" s="16" t="s">
        <v>23</v>
      </c>
      <c r="D6" s="16" t="s">
        <v>8</v>
      </c>
      <c r="E6" s="16" t="s">
        <v>0</v>
      </c>
      <c r="F6" s="16" t="s">
        <v>23</v>
      </c>
      <c r="G6" s="16" t="s">
        <v>8</v>
      </c>
      <c r="H6" s="16" t="s">
        <v>0</v>
      </c>
      <c r="I6" s="16" t="s">
        <v>23</v>
      </c>
      <c r="J6" s="16" t="s">
        <v>8</v>
      </c>
      <c r="K6" s="16" t="s">
        <v>0</v>
      </c>
      <c r="L6" s="16" t="s">
        <v>23</v>
      </c>
      <c r="M6" s="16" t="s">
        <v>8</v>
      </c>
      <c r="N6" s="16" t="s">
        <v>0</v>
      </c>
    </row>
    <row r="7" spans="1:14" s="17" customFormat="1" ht="15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12</v>
      </c>
      <c r="J7" s="16">
        <v>13</v>
      </c>
      <c r="K7" s="16">
        <v>14</v>
      </c>
      <c r="L7" s="16">
        <v>15</v>
      </c>
      <c r="M7" s="16">
        <v>16</v>
      </c>
      <c r="N7" s="16">
        <v>17</v>
      </c>
    </row>
    <row r="8" spans="1:14" ht="15.75">
      <c r="A8" s="53" t="s">
        <v>50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4" ht="63">
      <c r="A9" s="1">
        <v>1</v>
      </c>
      <c r="B9" s="1" t="s">
        <v>64</v>
      </c>
      <c r="C9" s="18">
        <f aca="true" t="shared" si="0" ref="C9:D11">F9+I9+L9</f>
        <v>13841765.46</v>
      </c>
      <c r="D9" s="18">
        <f>G9+J9+M9</f>
        <v>13841765.46</v>
      </c>
      <c r="E9" s="19">
        <f>D9/C9*100</f>
        <v>100</v>
      </c>
      <c r="F9" s="18">
        <v>13841765.46</v>
      </c>
      <c r="G9" s="18">
        <v>13841765.46</v>
      </c>
      <c r="H9" s="19">
        <f>G9/F9*100</f>
        <v>100</v>
      </c>
      <c r="I9" s="18">
        <v>0</v>
      </c>
      <c r="J9" s="18">
        <v>0</v>
      </c>
      <c r="K9" s="19">
        <v>0</v>
      </c>
      <c r="L9" s="16">
        <v>0</v>
      </c>
      <c r="M9" s="16">
        <v>0</v>
      </c>
      <c r="N9" s="16">
        <v>0</v>
      </c>
    </row>
    <row r="10" spans="1:14" ht="63">
      <c r="A10" s="1">
        <v>2</v>
      </c>
      <c r="B10" s="1" t="s">
        <v>65</v>
      </c>
      <c r="C10" s="18">
        <f t="shared" si="0"/>
        <v>79270753.23</v>
      </c>
      <c r="D10" s="18">
        <f t="shared" si="0"/>
        <v>78899147.1</v>
      </c>
      <c r="E10" s="19">
        <f>D10/C10*100</f>
        <v>99.53121912577036</v>
      </c>
      <c r="F10" s="18">
        <v>17471353.23</v>
      </c>
      <c r="G10" s="18">
        <v>17099747.1</v>
      </c>
      <c r="H10" s="19">
        <f>G10/F10*100</f>
        <v>97.87305467923392</v>
      </c>
      <c r="I10" s="18">
        <v>61799400</v>
      </c>
      <c r="J10" s="18">
        <v>61799400</v>
      </c>
      <c r="K10" s="19">
        <f>J10/I10*100</f>
        <v>100</v>
      </c>
      <c r="L10" s="16">
        <v>0</v>
      </c>
      <c r="M10" s="16">
        <v>0</v>
      </c>
      <c r="N10" s="16">
        <v>0</v>
      </c>
    </row>
    <row r="11" spans="1:14" ht="63">
      <c r="A11" s="1">
        <v>3</v>
      </c>
      <c r="B11" s="1" t="s">
        <v>66</v>
      </c>
      <c r="C11" s="18">
        <f t="shared" si="0"/>
        <v>24440457.75</v>
      </c>
      <c r="D11" s="18">
        <f t="shared" si="0"/>
        <v>24440457.75</v>
      </c>
      <c r="E11" s="19">
        <f>D11/C11*100</f>
        <v>100</v>
      </c>
      <c r="F11" s="18">
        <v>9848849.35</v>
      </c>
      <c r="G11" s="18">
        <v>9848849.35</v>
      </c>
      <c r="H11" s="19">
        <f>G11/F11*100</f>
        <v>100</v>
      </c>
      <c r="I11" s="18">
        <v>14591608.4</v>
      </c>
      <c r="J11" s="18">
        <v>14591608.4</v>
      </c>
      <c r="K11" s="19">
        <f>J11/I11*100</f>
        <v>100</v>
      </c>
      <c r="L11" s="16">
        <v>0</v>
      </c>
      <c r="M11" s="16">
        <v>0</v>
      </c>
      <c r="N11" s="16">
        <v>0</v>
      </c>
    </row>
    <row r="12" spans="1:14" ht="15.75">
      <c r="A12" s="4"/>
      <c r="B12" s="2"/>
      <c r="C12" s="18">
        <f>SUM(C9:C11)</f>
        <v>117552976.44</v>
      </c>
      <c r="D12" s="18">
        <f aca="true" t="shared" si="1" ref="D12:M12">SUM(D9:D11)</f>
        <v>117181370.31</v>
      </c>
      <c r="E12" s="19">
        <f>D12/C12*100</f>
        <v>99.68388198984509</v>
      </c>
      <c r="F12" s="18">
        <f t="shared" si="1"/>
        <v>41161968.04</v>
      </c>
      <c r="G12" s="18">
        <f t="shared" si="1"/>
        <v>40790361.910000004</v>
      </c>
      <c r="H12" s="19">
        <f>G12/F12*100</f>
        <v>99.09721000308129</v>
      </c>
      <c r="I12" s="18">
        <f>SUM(I9:I11)</f>
        <v>76391008.4</v>
      </c>
      <c r="J12" s="18">
        <f t="shared" si="1"/>
        <v>76391008.4</v>
      </c>
      <c r="K12" s="19">
        <f>J12/I12*100</f>
        <v>100</v>
      </c>
      <c r="L12" s="16">
        <f t="shared" si="1"/>
        <v>0</v>
      </c>
      <c r="M12" s="16">
        <f t="shared" si="1"/>
        <v>0</v>
      </c>
      <c r="N12" s="19">
        <v>0</v>
      </c>
    </row>
    <row r="15" spans="1:10" s="22" customFormat="1" ht="18.75">
      <c r="A15" s="25"/>
      <c r="B15" s="22" t="s">
        <v>67</v>
      </c>
      <c r="D15" s="23"/>
      <c r="E15" s="23"/>
      <c r="F15" s="23"/>
      <c r="J15" s="22" t="s">
        <v>72</v>
      </c>
    </row>
  </sheetData>
  <sheetProtection/>
  <mergeCells count="8">
    <mergeCell ref="A8:N8"/>
    <mergeCell ref="L5:N5"/>
    <mergeCell ref="A2:N2"/>
    <mergeCell ref="A5:A6"/>
    <mergeCell ref="B5:B6"/>
    <mergeCell ref="C5:E5"/>
    <mergeCell ref="F5:H5"/>
    <mergeCell ref="I5:K5"/>
  </mergeCells>
  <printOptions/>
  <pageMargins left="0.25" right="0.24" top="1" bottom="1" header="0.5" footer="0.5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zoomScalePageLayoutView="0" workbookViewId="0" topLeftCell="A68">
      <selection activeCell="E67" sqref="E67"/>
    </sheetView>
  </sheetViews>
  <sheetFormatPr defaultColWidth="9.140625" defaultRowHeight="12.75"/>
  <cols>
    <col min="1" max="1" width="5.28125" style="26" customWidth="1"/>
    <col min="2" max="2" width="87.421875" style="20" customWidth="1"/>
    <col min="3" max="3" width="9.8515625" style="20" customWidth="1"/>
    <col min="4" max="5" width="9.140625" style="21" customWidth="1"/>
    <col min="6" max="6" width="9.7109375" style="21" customWidth="1"/>
    <col min="7" max="7" width="44.8515625" style="20" customWidth="1"/>
    <col min="8" max="16384" width="9.140625" style="20" customWidth="1"/>
  </cols>
  <sheetData>
    <row r="1" spans="1:7" ht="82.5" customHeight="1">
      <c r="A1" s="61" t="s">
        <v>153</v>
      </c>
      <c r="B1" s="61"/>
      <c r="C1" s="61"/>
      <c r="D1" s="61"/>
      <c r="E1" s="61"/>
      <c r="F1" s="61"/>
      <c r="G1" s="61"/>
    </row>
    <row r="3" spans="1:7" s="26" customFormat="1" ht="49.5" customHeight="1">
      <c r="A3" s="62" t="s">
        <v>4</v>
      </c>
      <c r="B3" s="62" t="s">
        <v>5</v>
      </c>
      <c r="C3" s="62" t="s">
        <v>6</v>
      </c>
      <c r="D3" s="62" t="s">
        <v>7</v>
      </c>
      <c r="E3" s="62"/>
      <c r="F3" s="62" t="s">
        <v>9</v>
      </c>
      <c r="G3" s="62" t="s">
        <v>10</v>
      </c>
    </row>
    <row r="4" spans="1:7" s="26" customFormat="1" ht="34.5" customHeight="1">
      <c r="A4" s="62"/>
      <c r="B4" s="62"/>
      <c r="C4" s="62"/>
      <c r="D4" s="24" t="s">
        <v>154</v>
      </c>
      <c r="E4" s="24" t="s">
        <v>155</v>
      </c>
      <c r="F4" s="62"/>
      <c r="G4" s="62"/>
    </row>
    <row r="5" spans="1:7" ht="18.75" customHeight="1">
      <c r="A5" s="27">
        <v>1</v>
      </c>
      <c r="B5" s="60" t="s">
        <v>11</v>
      </c>
      <c r="C5" s="60"/>
      <c r="D5" s="60"/>
      <c r="E5" s="60"/>
      <c r="F5" s="60"/>
      <c r="G5" s="60"/>
    </row>
    <row r="6" spans="1:7" ht="22.5" customHeight="1">
      <c r="A6" s="27">
        <v>2</v>
      </c>
      <c r="B6" s="60" t="s">
        <v>12</v>
      </c>
      <c r="C6" s="60"/>
      <c r="D6" s="60"/>
      <c r="E6" s="60"/>
      <c r="F6" s="60"/>
      <c r="G6" s="60"/>
    </row>
    <row r="7" spans="1:7" ht="45.75" customHeight="1">
      <c r="A7" s="27">
        <v>3</v>
      </c>
      <c r="B7" s="7" t="s">
        <v>51</v>
      </c>
      <c r="C7" s="6"/>
      <c r="D7" s="6"/>
      <c r="E7" s="6"/>
      <c r="F7" s="6"/>
      <c r="G7" s="6"/>
    </row>
    <row r="8" spans="1:7" ht="33.75" customHeight="1">
      <c r="A8" s="27">
        <v>4</v>
      </c>
      <c r="B8" s="7" t="s">
        <v>52</v>
      </c>
      <c r="C8" s="8" t="s">
        <v>0</v>
      </c>
      <c r="D8" s="9">
        <v>100</v>
      </c>
      <c r="E8" s="9">
        <v>100</v>
      </c>
      <c r="F8" s="9">
        <f>E8/D8*100</f>
        <v>100</v>
      </c>
      <c r="G8" s="8"/>
    </row>
    <row r="9" spans="1:7" ht="50.25" customHeight="1">
      <c r="A9" s="27">
        <v>5</v>
      </c>
      <c r="B9" s="7" t="s">
        <v>53</v>
      </c>
      <c r="C9" s="8" t="s">
        <v>0</v>
      </c>
      <c r="D9" s="9">
        <v>100</v>
      </c>
      <c r="E9" s="9">
        <v>99</v>
      </c>
      <c r="F9" s="9">
        <f aca="true" t="shared" si="0" ref="F9:F16">E9/D9*100</f>
        <v>99</v>
      </c>
      <c r="G9" s="8" t="s">
        <v>150</v>
      </c>
    </row>
    <row r="10" spans="1:7" ht="64.5" customHeight="1">
      <c r="A10" s="27">
        <v>6</v>
      </c>
      <c r="B10" s="7" t="s">
        <v>54</v>
      </c>
      <c r="C10" s="8" t="s">
        <v>0</v>
      </c>
      <c r="D10" s="9">
        <v>95</v>
      </c>
      <c r="E10" s="9">
        <v>95</v>
      </c>
      <c r="F10" s="9">
        <f t="shared" si="0"/>
        <v>100</v>
      </c>
      <c r="G10" s="8"/>
    </row>
    <row r="11" spans="1:7" ht="47.25" customHeight="1">
      <c r="A11" s="27">
        <v>7</v>
      </c>
      <c r="B11" s="7" t="s">
        <v>55</v>
      </c>
      <c r="C11" s="8" t="s">
        <v>0</v>
      </c>
      <c r="D11" s="9">
        <v>18</v>
      </c>
      <c r="E11" s="9">
        <v>18</v>
      </c>
      <c r="F11" s="9">
        <f t="shared" si="0"/>
        <v>100</v>
      </c>
      <c r="G11" s="8"/>
    </row>
    <row r="12" spans="1:7" ht="63.75" customHeight="1">
      <c r="A12" s="27">
        <v>8</v>
      </c>
      <c r="B12" s="7" t="s">
        <v>56</v>
      </c>
      <c r="C12" s="8" t="s">
        <v>0</v>
      </c>
      <c r="D12" s="9">
        <v>13</v>
      </c>
      <c r="E12" s="9">
        <v>13</v>
      </c>
      <c r="F12" s="9">
        <f t="shared" si="0"/>
        <v>100</v>
      </c>
      <c r="G12" s="8"/>
    </row>
    <row r="13" spans="1:7" ht="48.75" customHeight="1">
      <c r="A13" s="27">
        <v>9</v>
      </c>
      <c r="B13" s="7" t="s">
        <v>57</v>
      </c>
      <c r="C13" s="9"/>
      <c r="D13" s="9"/>
      <c r="E13" s="9"/>
      <c r="F13" s="9"/>
      <c r="G13" s="8"/>
    </row>
    <row r="14" spans="1:7" ht="80.25" customHeight="1">
      <c r="A14" s="27">
        <v>10</v>
      </c>
      <c r="B14" s="7" t="s">
        <v>58</v>
      </c>
      <c r="C14" s="8" t="s">
        <v>0</v>
      </c>
      <c r="D14" s="9">
        <v>100</v>
      </c>
      <c r="E14" s="9">
        <v>100</v>
      </c>
      <c r="F14" s="9">
        <f t="shared" si="0"/>
        <v>100</v>
      </c>
      <c r="G14" s="8"/>
    </row>
    <row r="15" spans="1:7" ht="80.25" customHeight="1">
      <c r="A15" s="27"/>
      <c r="B15" s="8" t="s">
        <v>102</v>
      </c>
      <c r="C15" s="8"/>
      <c r="D15" s="9"/>
      <c r="E15" s="9"/>
      <c r="F15" s="9"/>
      <c r="G15" s="8"/>
    </row>
    <row r="16" spans="1:7" ht="80.25" customHeight="1">
      <c r="A16" s="27"/>
      <c r="B16" s="7" t="s">
        <v>103</v>
      </c>
      <c r="C16" s="8" t="s">
        <v>0</v>
      </c>
      <c r="D16" s="9">
        <v>10</v>
      </c>
      <c r="E16" s="9">
        <v>10</v>
      </c>
      <c r="F16" s="9">
        <f t="shared" si="0"/>
        <v>100</v>
      </c>
      <c r="G16" s="8"/>
    </row>
    <row r="17" spans="1:7" ht="22.5" customHeight="1">
      <c r="A17" s="27">
        <v>11</v>
      </c>
      <c r="B17" s="60" t="s">
        <v>13</v>
      </c>
      <c r="C17" s="60"/>
      <c r="D17" s="60"/>
      <c r="E17" s="60"/>
      <c r="F17" s="60"/>
      <c r="G17" s="60"/>
    </row>
    <row r="18" spans="1:7" ht="36" customHeight="1">
      <c r="A18" s="27">
        <v>12</v>
      </c>
      <c r="B18" s="60" t="s">
        <v>14</v>
      </c>
      <c r="C18" s="60"/>
      <c r="D18" s="60"/>
      <c r="E18" s="60"/>
      <c r="F18" s="60"/>
      <c r="G18" s="60"/>
    </row>
    <row r="19" spans="1:7" ht="32.25" customHeight="1">
      <c r="A19" s="27">
        <v>13</v>
      </c>
      <c r="B19" s="7" t="s">
        <v>104</v>
      </c>
      <c r="C19" s="8"/>
      <c r="D19" s="9"/>
      <c r="E19" s="9"/>
      <c r="F19" s="9"/>
      <c r="G19" s="8"/>
    </row>
    <row r="20" spans="1:7" ht="62.25" customHeight="1">
      <c r="A20" s="27">
        <v>14</v>
      </c>
      <c r="B20" s="7" t="s">
        <v>105</v>
      </c>
      <c r="C20" s="8" t="s">
        <v>0</v>
      </c>
      <c r="D20" s="9">
        <v>100</v>
      </c>
      <c r="E20" s="9">
        <v>100</v>
      </c>
      <c r="F20" s="9">
        <f aca="true" t="shared" si="1" ref="F20:F46">E20/D20*100</f>
        <v>100</v>
      </c>
      <c r="G20" s="8"/>
    </row>
    <row r="21" spans="1:7" ht="37.5" customHeight="1">
      <c r="A21" s="27"/>
      <c r="B21" s="7" t="s">
        <v>106</v>
      </c>
      <c r="C21" s="8" t="s">
        <v>0</v>
      </c>
      <c r="D21" s="9">
        <v>98</v>
      </c>
      <c r="E21" s="9">
        <v>98</v>
      </c>
      <c r="F21" s="9">
        <f t="shared" si="1"/>
        <v>100</v>
      </c>
      <c r="G21" s="8"/>
    </row>
    <row r="22" spans="1:7" ht="37.5" customHeight="1">
      <c r="A22" s="27"/>
      <c r="B22" s="7" t="s">
        <v>107</v>
      </c>
      <c r="C22" s="8" t="s">
        <v>0</v>
      </c>
      <c r="D22" s="9">
        <v>98</v>
      </c>
      <c r="E22" s="9">
        <v>98</v>
      </c>
      <c r="F22" s="9">
        <f t="shared" si="1"/>
        <v>100</v>
      </c>
      <c r="G22" s="8"/>
    </row>
    <row r="23" spans="1:7" ht="32.25" customHeight="1">
      <c r="A23" s="27">
        <v>15</v>
      </c>
      <c r="B23" s="7" t="s">
        <v>108</v>
      </c>
      <c r="C23" s="8"/>
      <c r="D23" s="9"/>
      <c r="E23" s="9"/>
      <c r="F23" s="9"/>
      <c r="G23" s="8"/>
    </row>
    <row r="24" spans="1:7" ht="47.25" customHeight="1">
      <c r="A24" s="27">
        <v>16</v>
      </c>
      <c r="B24" s="10" t="s">
        <v>109</v>
      </c>
      <c r="C24" s="8" t="s">
        <v>0</v>
      </c>
      <c r="D24" s="9">
        <v>100</v>
      </c>
      <c r="E24" s="9">
        <v>100</v>
      </c>
      <c r="F24" s="9">
        <f t="shared" si="1"/>
        <v>100</v>
      </c>
      <c r="G24" s="8"/>
    </row>
    <row r="25" spans="1:7" ht="34.5" customHeight="1">
      <c r="A25" s="27">
        <v>19</v>
      </c>
      <c r="B25" s="10" t="s">
        <v>59</v>
      </c>
      <c r="C25" s="8"/>
      <c r="D25" s="9"/>
      <c r="E25" s="9"/>
      <c r="F25" s="9"/>
      <c r="G25" s="8"/>
    </row>
    <row r="26" spans="1:7" ht="33.75" customHeight="1">
      <c r="A26" s="27">
        <v>20</v>
      </c>
      <c r="B26" s="10" t="s">
        <v>110</v>
      </c>
      <c r="C26" s="8" t="s">
        <v>0</v>
      </c>
      <c r="D26" s="9">
        <v>99.7</v>
      </c>
      <c r="E26" s="9">
        <v>99.7</v>
      </c>
      <c r="F26" s="9">
        <f t="shared" si="1"/>
        <v>100</v>
      </c>
      <c r="G26" s="8"/>
    </row>
    <row r="27" spans="1:7" ht="83.25" customHeight="1">
      <c r="A27" s="27">
        <v>21</v>
      </c>
      <c r="B27" s="10" t="s">
        <v>60</v>
      </c>
      <c r="C27" s="8"/>
      <c r="D27" s="9"/>
      <c r="E27" s="9"/>
      <c r="F27" s="9"/>
      <c r="G27" s="8"/>
    </row>
    <row r="28" spans="1:7" ht="12.75" customHeight="1" hidden="1">
      <c r="A28" s="27">
        <v>22</v>
      </c>
      <c r="B28" s="11"/>
      <c r="C28" s="12"/>
      <c r="D28" s="13"/>
      <c r="E28" s="13"/>
      <c r="F28" s="9" t="e">
        <f t="shared" si="1"/>
        <v>#DIV/0!</v>
      </c>
      <c r="G28" s="12"/>
    </row>
    <row r="29" spans="1:7" ht="78" customHeight="1">
      <c r="A29" s="27">
        <v>23</v>
      </c>
      <c r="B29" s="11" t="s">
        <v>111</v>
      </c>
      <c r="C29" s="8" t="s">
        <v>0</v>
      </c>
      <c r="D29" s="13">
        <v>100</v>
      </c>
      <c r="E29" s="13">
        <v>100</v>
      </c>
      <c r="F29" s="9">
        <f t="shared" si="1"/>
        <v>100</v>
      </c>
      <c r="G29" s="12"/>
    </row>
    <row r="30" spans="1:7" ht="48.75" customHeight="1">
      <c r="A30" s="27">
        <v>28</v>
      </c>
      <c r="B30" s="10" t="s">
        <v>112</v>
      </c>
      <c r="C30" s="8"/>
      <c r="D30" s="9"/>
      <c r="E30" s="9"/>
      <c r="F30" s="9"/>
      <c r="G30" s="8"/>
    </row>
    <row r="31" spans="1:7" ht="47.25">
      <c r="A31" s="27">
        <v>29</v>
      </c>
      <c r="B31" s="10" t="s">
        <v>113</v>
      </c>
      <c r="C31" s="8" t="s">
        <v>0</v>
      </c>
      <c r="D31" s="9">
        <v>100</v>
      </c>
      <c r="E31" s="9">
        <v>100</v>
      </c>
      <c r="F31" s="9">
        <f t="shared" si="1"/>
        <v>100</v>
      </c>
      <c r="G31" s="8"/>
    </row>
    <row r="32" spans="1:7" ht="48" customHeight="1">
      <c r="A32" s="27">
        <v>30</v>
      </c>
      <c r="B32" s="10" t="s">
        <v>114</v>
      </c>
      <c r="C32" s="8" t="s">
        <v>1</v>
      </c>
      <c r="D32" s="9">
        <v>164</v>
      </c>
      <c r="E32" s="9">
        <v>159</v>
      </c>
      <c r="F32" s="9">
        <f t="shared" si="1"/>
        <v>96.95121951219512</v>
      </c>
      <c r="G32" s="8" t="s">
        <v>71</v>
      </c>
    </row>
    <row r="33" spans="1:7" ht="69" customHeight="1">
      <c r="A33" s="27"/>
      <c r="B33" s="10" t="s">
        <v>115</v>
      </c>
      <c r="C33" s="8"/>
      <c r="D33" s="9"/>
      <c r="E33" s="9"/>
      <c r="F33" s="9"/>
      <c r="G33" s="8"/>
    </row>
    <row r="34" spans="1:7" ht="48" customHeight="1">
      <c r="A34" s="27"/>
      <c r="B34" s="10" t="s">
        <v>116</v>
      </c>
      <c r="C34" s="8" t="s">
        <v>0</v>
      </c>
      <c r="D34" s="9">
        <v>100</v>
      </c>
      <c r="E34" s="9">
        <v>100</v>
      </c>
      <c r="F34" s="9">
        <f t="shared" si="1"/>
        <v>100</v>
      </c>
      <c r="G34" s="8"/>
    </row>
    <row r="35" spans="1:7" ht="48" customHeight="1">
      <c r="A35" s="27"/>
      <c r="B35" s="10" t="s">
        <v>117</v>
      </c>
      <c r="C35" s="8" t="s">
        <v>0</v>
      </c>
      <c r="D35" s="9">
        <v>26</v>
      </c>
      <c r="E35" s="9">
        <v>26</v>
      </c>
      <c r="F35" s="9">
        <f t="shared" si="1"/>
        <v>100</v>
      </c>
      <c r="G35" s="8"/>
    </row>
    <row r="36" spans="1:7" ht="48" customHeight="1">
      <c r="A36" s="27"/>
      <c r="B36" s="10" t="s">
        <v>118</v>
      </c>
      <c r="C36" s="8" t="s">
        <v>0</v>
      </c>
      <c r="D36" s="9">
        <v>100</v>
      </c>
      <c r="E36" s="9">
        <v>100</v>
      </c>
      <c r="F36" s="9">
        <f t="shared" si="1"/>
        <v>100</v>
      </c>
      <c r="G36" s="8"/>
    </row>
    <row r="37" spans="1:7" ht="48" customHeight="1">
      <c r="A37" s="27"/>
      <c r="B37" s="10" t="s">
        <v>119</v>
      </c>
      <c r="C37" s="8"/>
      <c r="D37" s="9"/>
      <c r="E37" s="9"/>
      <c r="F37" s="9"/>
      <c r="G37" s="8"/>
    </row>
    <row r="38" spans="1:7" ht="48" customHeight="1">
      <c r="A38" s="27"/>
      <c r="B38" s="10" t="s">
        <v>120</v>
      </c>
      <c r="C38" s="8" t="s">
        <v>0</v>
      </c>
      <c r="D38" s="9">
        <v>100</v>
      </c>
      <c r="E38" s="9">
        <v>100</v>
      </c>
      <c r="F38" s="9">
        <f t="shared" si="1"/>
        <v>100</v>
      </c>
      <c r="G38" s="8"/>
    </row>
    <row r="39" spans="1:7" ht="48" customHeight="1">
      <c r="A39" s="27"/>
      <c r="B39" s="10" t="s">
        <v>121</v>
      </c>
      <c r="C39" s="8" t="s">
        <v>0</v>
      </c>
      <c r="D39" s="9">
        <v>25</v>
      </c>
      <c r="E39" s="9">
        <v>25</v>
      </c>
      <c r="F39" s="9">
        <f t="shared" si="1"/>
        <v>100</v>
      </c>
      <c r="G39" s="8"/>
    </row>
    <row r="40" spans="1:7" ht="48" customHeight="1">
      <c r="A40" s="27"/>
      <c r="B40" s="10" t="s">
        <v>122</v>
      </c>
      <c r="C40" s="8" t="s">
        <v>0</v>
      </c>
      <c r="D40" s="9">
        <v>100</v>
      </c>
      <c r="E40" s="9">
        <v>100</v>
      </c>
      <c r="F40" s="9">
        <f t="shared" si="1"/>
        <v>100</v>
      </c>
      <c r="G40" s="8"/>
    </row>
    <row r="41" spans="1:7" ht="48" customHeight="1">
      <c r="A41" s="27"/>
      <c r="B41" s="10" t="s">
        <v>123</v>
      </c>
      <c r="C41" s="8"/>
      <c r="D41" s="9"/>
      <c r="E41" s="9"/>
      <c r="F41" s="9"/>
      <c r="G41" s="8"/>
    </row>
    <row r="42" spans="1:7" ht="48" customHeight="1">
      <c r="A42" s="27"/>
      <c r="B42" s="10" t="s">
        <v>124</v>
      </c>
      <c r="C42" s="8" t="s">
        <v>0</v>
      </c>
      <c r="D42" s="9">
        <v>5</v>
      </c>
      <c r="E42" s="9">
        <v>5</v>
      </c>
      <c r="F42" s="9">
        <f t="shared" si="1"/>
        <v>100</v>
      </c>
      <c r="G42" s="8"/>
    </row>
    <row r="43" spans="1:7" ht="48" customHeight="1">
      <c r="A43" s="27"/>
      <c r="B43" s="10" t="s">
        <v>125</v>
      </c>
      <c r="C43" s="8"/>
      <c r="D43" s="9"/>
      <c r="E43" s="9"/>
      <c r="F43" s="9"/>
      <c r="G43" s="8"/>
    </row>
    <row r="44" spans="1:7" ht="48" customHeight="1">
      <c r="A44" s="27"/>
      <c r="B44" s="10" t="s">
        <v>126</v>
      </c>
      <c r="C44" s="8" t="s">
        <v>0</v>
      </c>
      <c r="D44" s="9">
        <v>100</v>
      </c>
      <c r="E44" s="9">
        <v>100</v>
      </c>
      <c r="F44" s="9">
        <f t="shared" si="1"/>
        <v>100</v>
      </c>
      <c r="G44" s="8"/>
    </row>
    <row r="45" spans="1:7" ht="48" customHeight="1">
      <c r="A45" s="27"/>
      <c r="B45" s="10" t="s">
        <v>127</v>
      </c>
      <c r="C45" s="8"/>
      <c r="D45" s="9"/>
      <c r="E45" s="9"/>
      <c r="F45" s="9"/>
      <c r="G45" s="8"/>
    </row>
    <row r="46" spans="1:7" ht="48" customHeight="1">
      <c r="A46" s="27"/>
      <c r="B46" s="10" t="s">
        <v>128</v>
      </c>
      <c r="C46" s="8" t="s">
        <v>0</v>
      </c>
      <c r="D46" s="9">
        <v>10</v>
      </c>
      <c r="E46" s="9">
        <v>10</v>
      </c>
      <c r="F46" s="9">
        <f t="shared" si="1"/>
        <v>100</v>
      </c>
      <c r="G46" s="8"/>
    </row>
    <row r="47" spans="1:7" ht="32.25" customHeight="1">
      <c r="A47" s="27">
        <v>31</v>
      </c>
      <c r="B47" s="60" t="s">
        <v>15</v>
      </c>
      <c r="C47" s="60"/>
      <c r="D47" s="60"/>
      <c r="E47" s="60"/>
      <c r="F47" s="60"/>
      <c r="G47" s="60"/>
    </row>
    <row r="48" spans="1:7" ht="18.75" customHeight="1">
      <c r="A48" s="27">
        <v>32</v>
      </c>
      <c r="B48" s="60" t="s">
        <v>22</v>
      </c>
      <c r="C48" s="60"/>
      <c r="D48" s="60"/>
      <c r="E48" s="60"/>
      <c r="F48" s="60"/>
      <c r="G48" s="60"/>
    </row>
    <row r="49" spans="1:7" ht="16.5" customHeight="1">
      <c r="A49" s="27">
        <v>33</v>
      </c>
      <c r="B49" s="10" t="s">
        <v>129</v>
      </c>
      <c r="C49" s="8"/>
      <c r="D49" s="9"/>
      <c r="E49" s="9"/>
      <c r="F49" s="9"/>
      <c r="G49" s="8"/>
    </row>
    <row r="50" spans="1:7" ht="46.5" customHeight="1">
      <c r="A50" s="27">
        <v>34</v>
      </c>
      <c r="B50" s="7" t="s">
        <v>130</v>
      </c>
      <c r="C50" s="8" t="s">
        <v>0</v>
      </c>
      <c r="D50" s="9">
        <v>73</v>
      </c>
      <c r="E50" s="9">
        <v>98.8</v>
      </c>
      <c r="F50" s="9">
        <f>E50/D50*100</f>
        <v>135.34246575342465</v>
      </c>
      <c r="G50" s="8" t="s">
        <v>151</v>
      </c>
    </row>
    <row r="51" spans="1:7" ht="31.5" customHeight="1">
      <c r="A51" s="27"/>
      <c r="B51" s="7" t="s">
        <v>131</v>
      </c>
      <c r="C51" s="8" t="s">
        <v>0</v>
      </c>
      <c r="D51" s="9">
        <v>1</v>
      </c>
      <c r="E51" s="9">
        <v>1</v>
      </c>
      <c r="F51" s="9">
        <f>E51/D51*100</f>
        <v>100</v>
      </c>
      <c r="G51" s="8"/>
    </row>
    <row r="52" spans="1:7" ht="47.25">
      <c r="A52" s="27">
        <v>35</v>
      </c>
      <c r="B52" s="7" t="s">
        <v>132</v>
      </c>
      <c r="C52" s="8" t="s">
        <v>0</v>
      </c>
      <c r="D52" s="9">
        <v>100</v>
      </c>
      <c r="E52" s="9">
        <v>98</v>
      </c>
      <c r="F52" s="9">
        <f>E52/D52*100</f>
        <v>98</v>
      </c>
      <c r="G52" s="8" t="s">
        <v>150</v>
      </c>
    </row>
    <row r="53" spans="1:7" ht="18" customHeight="1">
      <c r="A53" s="27">
        <v>36</v>
      </c>
      <c r="B53" s="60" t="s">
        <v>16</v>
      </c>
      <c r="C53" s="60"/>
      <c r="D53" s="60"/>
      <c r="E53" s="60"/>
      <c r="F53" s="60"/>
      <c r="G53" s="60"/>
    </row>
    <row r="54" spans="1:7" ht="18" customHeight="1">
      <c r="A54" s="27">
        <v>37</v>
      </c>
      <c r="B54" s="60" t="s">
        <v>17</v>
      </c>
      <c r="C54" s="60"/>
      <c r="D54" s="60"/>
      <c r="E54" s="60"/>
      <c r="F54" s="60"/>
      <c r="G54" s="60"/>
    </row>
    <row r="55" spans="1:7" ht="20.25" customHeight="1">
      <c r="A55" s="27">
        <v>38</v>
      </c>
      <c r="B55" s="7" t="s">
        <v>133</v>
      </c>
      <c r="C55" s="8"/>
      <c r="D55" s="9"/>
      <c r="E55" s="9"/>
      <c r="F55" s="9"/>
      <c r="G55" s="8"/>
    </row>
    <row r="56" spans="1:7" ht="174.75" customHeight="1">
      <c r="A56" s="27">
        <v>39</v>
      </c>
      <c r="B56" s="7" t="s">
        <v>134</v>
      </c>
      <c r="C56" s="8" t="s">
        <v>0</v>
      </c>
      <c r="D56" s="9">
        <v>15</v>
      </c>
      <c r="E56" s="9">
        <v>21</v>
      </c>
      <c r="F56" s="9">
        <f>E56/D56*100</f>
        <v>140</v>
      </c>
      <c r="G56" s="8" t="s">
        <v>152</v>
      </c>
    </row>
    <row r="57" spans="1:7" ht="33.75" customHeight="1">
      <c r="A57" s="27">
        <v>40</v>
      </c>
      <c r="B57" s="60" t="s">
        <v>18</v>
      </c>
      <c r="C57" s="60"/>
      <c r="D57" s="60"/>
      <c r="E57" s="60"/>
      <c r="F57" s="60"/>
      <c r="G57" s="60"/>
    </row>
    <row r="58" spans="1:7" ht="36.75" customHeight="1">
      <c r="A58" s="27">
        <v>41</v>
      </c>
      <c r="B58" s="60" t="s">
        <v>19</v>
      </c>
      <c r="C58" s="60"/>
      <c r="D58" s="60"/>
      <c r="E58" s="60"/>
      <c r="F58" s="60"/>
      <c r="G58" s="60"/>
    </row>
    <row r="59" spans="1:7" ht="47.25" customHeight="1">
      <c r="A59" s="27">
        <v>42</v>
      </c>
      <c r="B59" s="7" t="s">
        <v>135</v>
      </c>
      <c r="C59" s="14"/>
      <c r="D59" s="9"/>
      <c r="E59" s="9"/>
      <c r="F59" s="9"/>
      <c r="G59" s="9"/>
    </row>
    <row r="60" spans="1:7" ht="48" customHeight="1">
      <c r="A60" s="27">
        <v>43</v>
      </c>
      <c r="B60" s="7" t="s">
        <v>136</v>
      </c>
      <c r="C60" s="14" t="s">
        <v>0</v>
      </c>
      <c r="D60" s="9">
        <v>100</v>
      </c>
      <c r="E60" s="9">
        <v>100</v>
      </c>
      <c r="F60" s="9">
        <f aca="true" t="shared" si="2" ref="F60:F69">E60/D60*100</f>
        <v>100</v>
      </c>
      <c r="G60" s="8"/>
    </row>
    <row r="61" spans="1:7" ht="53.25" customHeight="1">
      <c r="A61" s="27">
        <v>45</v>
      </c>
      <c r="B61" s="7" t="s">
        <v>137</v>
      </c>
      <c r="C61" s="14" t="s">
        <v>2</v>
      </c>
      <c r="D61" s="9">
        <v>6</v>
      </c>
      <c r="E61" s="9">
        <v>11</v>
      </c>
      <c r="F61" s="9">
        <f t="shared" si="2"/>
        <v>183.33333333333331</v>
      </c>
      <c r="G61" s="8" t="s">
        <v>191</v>
      </c>
    </row>
    <row r="62" spans="1:7" ht="65.25" customHeight="1">
      <c r="A62" s="27">
        <v>48</v>
      </c>
      <c r="B62" s="7" t="s">
        <v>138</v>
      </c>
      <c r="C62" s="14" t="s">
        <v>0</v>
      </c>
      <c r="D62" s="9">
        <v>11.54</v>
      </c>
      <c r="E62" s="9">
        <v>0</v>
      </c>
      <c r="F62" s="9">
        <f t="shared" si="2"/>
        <v>0</v>
      </c>
      <c r="G62" s="15" t="s">
        <v>70</v>
      </c>
    </row>
    <row r="63" spans="1:7" ht="133.5" customHeight="1">
      <c r="A63" s="27"/>
      <c r="B63" s="7" t="s">
        <v>139</v>
      </c>
      <c r="C63" s="14" t="s">
        <v>0</v>
      </c>
      <c r="D63" s="9">
        <v>59</v>
      </c>
      <c r="E63" s="9">
        <v>59</v>
      </c>
      <c r="F63" s="9">
        <f t="shared" si="2"/>
        <v>100</v>
      </c>
      <c r="G63" s="8"/>
    </row>
    <row r="64" spans="1:7" ht="36.75" customHeight="1">
      <c r="A64" s="27">
        <v>50</v>
      </c>
      <c r="B64" s="7" t="s">
        <v>140</v>
      </c>
      <c r="C64" s="14"/>
      <c r="D64" s="9"/>
      <c r="E64" s="9"/>
      <c r="F64" s="9"/>
      <c r="G64" s="8"/>
    </row>
    <row r="65" spans="1:7" ht="48" customHeight="1">
      <c r="A65" s="27">
        <v>51</v>
      </c>
      <c r="B65" s="7" t="s">
        <v>141</v>
      </c>
      <c r="C65" s="14" t="s">
        <v>3</v>
      </c>
      <c r="D65" s="9">
        <v>90</v>
      </c>
      <c r="E65" s="9">
        <v>90</v>
      </c>
      <c r="F65" s="9">
        <f t="shared" si="2"/>
        <v>100</v>
      </c>
      <c r="G65" s="8"/>
    </row>
    <row r="66" spans="1:7" ht="48" customHeight="1">
      <c r="A66" s="27"/>
      <c r="B66" s="7" t="s">
        <v>142</v>
      </c>
      <c r="C66" s="14"/>
      <c r="D66" s="9"/>
      <c r="E66" s="9"/>
      <c r="F66" s="9"/>
      <c r="G66" s="8"/>
    </row>
    <row r="67" spans="1:7" ht="48" customHeight="1">
      <c r="A67" s="27"/>
      <c r="B67" s="7" t="s">
        <v>143</v>
      </c>
      <c r="C67" s="14" t="s">
        <v>3</v>
      </c>
      <c r="D67" s="9">
        <v>5</v>
      </c>
      <c r="E67" s="9">
        <v>5</v>
      </c>
      <c r="F67" s="9">
        <f t="shared" si="2"/>
        <v>100</v>
      </c>
      <c r="G67" s="8"/>
    </row>
    <row r="68" spans="1:7" ht="48" customHeight="1">
      <c r="A68" s="27"/>
      <c r="B68" s="7" t="s">
        <v>144</v>
      </c>
      <c r="C68" s="14"/>
      <c r="D68" s="9"/>
      <c r="E68" s="9"/>
      <c r="F68" s="9"/>
      <c r="G68" s="8"/>
    </row>
    <row r="69" spans="1:7" ht="48" customHeight="1">
      <c r="A69" s="27"/>
      <c r="B69" s="7" t="s">
        <v>145</v>
      </c>
      <c r="C69" s="14" t="s">
        <v>0</v>
      </c>
      <c r="D69" s="9">
        <v>100</v>
      </c>
      <c r="E69" s="9">
        <v>100</v>
      </c>
      <c r="F69" s="9">
        <f t="shared" si="2"/>
        <v>100</v>
      </c>
      <c r="G69" s="8"/>
    </row>
    <row r="70" spans="1:7" ht="32.25" customHeight="1">
      <c r="A70" s="27">
        <v>52</v>
      </c>
      <c r="B70" s="60" t="s">
        <v>20</v>
      </c>
      <c r="C70" s="60"/>
      <c r="D70" s="60"/>
      <c r="E70" s="60"/>
      <c r="F70" s="60"/>
      <c r="G70" s="60"/>
    </row>
    <row r="71" spans="1:7" ht="16.5" customHeight="1">
      <c r="A71" s="27">
        <v>53</v>
      </c>
      <c r="B71" s="60" t="s">
        <v>21</v>
      </c>
      <c r="C71" s="60"/>
      <c r="D71" s="60"/>
      <c r="E71" s="60"/>
      <c r="F71" s="60"/>
      <c r="G71" s="60"/>
    </row>
    <row r="72" spans="1:7" ht="34.5" customHeight="1">
      <c r="A72" s="27">
        <v>57</v>
      </c>
      <c r="B72" s="7" t="s">
        <v>146</v>
      </c>
      <c r="C72" s="14"/>
      <c r="D72" s="9"/>
      <c r="E72" s="9"/>
      <c r="F72" s="9"/>
      <c r="G72" s="8"/>
    </row>
    <row r="73" spans="1:7" ht="30" customHeight="1">
      <c r="A73" s="27">
        <v>60</v>
      </c>
      <c r="B73" s="5" t="s">
        <v>147</v>
      </c>
      <c r="C73" s="14" t="s">
        <v>0</v>
      </c>
      <c r="D73" s="28">
        <v>100</v>
      </c>
      <c r="E73" s="28">
        <v>100</v>
      </c>
      <c r="F73" s="28">
        <v>100</v>
      </c>
      <c r="G73" s="29"/>
    </row>
    <row r="76" spans="2:7" s="40" customFormat="1" ht="18.75">
      <c r="B76" s="41" t="s">
        <v>148</v>
      </c>
      <c r="C76" s="59"/>
      <c r="D76" s="59"/>
      <c r="E76" s="59" t="s">
        <v>149</v>
      </c>
      <c r="F76" s="59"/>
      <c r="G76" s="59"/>
    </row>
  </sheetData>
  <sheetProtection/>
  <mergeCells count="21">
    <mergeCell ref="B5:G5"/>
    <mergeCell ref="B6:G6"/>
    <mergeCell ref="B17:G17"/>
    <mergeCell ref="B18:G18"/>
    <mergeCell ref="B54:G54"/>
    <mergeCell ref="B47:G47"/>
    <mergeCell ref="A1:G1"/>
    <mergeCell ref="A3:A4"/>
    <mergeCell ref="B3:B4"/>
    <mergeCell ref="C3:C4"/>
    <mergeCell ref="D3:E3"/>
    <mergeCell ref="F3:F4"/>
    <mergeCell ref="G3:G4"/>
    <mergeCell ref="C76:D76"/>
    <mergeCell ref="E76:G76"/>
    <mergeCell ref="B48:G48"/>
    <mergeCell ref="B53:G53"/>
    <mergeCell ref="B57:G57"/>
    <mergeCell ref="B58:G58"/>
    <mergeCell ref="B70:G70"/>
    <mergeCell ref="B71:G71"/>
  </mergeCells>
  <printOptions/>
  <pageMargins left="0.75" right="0.75" top="1" bottom="1" header="0.5" footer="0.5"/>
  <pageSetup fitToHeight="0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9"/>
  <sheetViews>
    <sheetView tabSelected="1" zoomScalePageLayoutView="0" workbookViewId="0" topLeftCell="A1">
      <selection activeCell="A3" sqref="A3:F3"/>
    </sheetView>
  </sheetViews>
  <sheetFormatPr defaultColWidth="9.140625" defaultRowHeight="12.75"/>
  <cols>
    <col min="1" max="1" width="5.140625" style="42" customWidth="1"/>
    <col min="2" max="2" width="38.7109375" style="42" customWidth="1"/>
    <col min="3" max="3" width="13.140625" style="43" customWidth="1"/>
    <col min="4" max="5" width="13.421875" style="43" customWidth="1"/>
    <col min="6" max="6" width="41.8515625" style="42" customWidth="1"/>
    <col min="7" max="16384" width="9.140625" style="42" customWidth="1"/>
  </cols>
  <sheetData>
    <row r="1" spans="1:6" ht="30.75" customHeight="1">
      <c r="A1" s="69" t="s">
        <v>192</v>
      </c>
      <c r="B1" s="69"/>
      <c r="C1" s="69"/>
      <c r="D1" s="69"/>
      <c r="E1" s="69"/>
      <c r="F1" s="69"/>
    </row>
    <row r="2" spans="1:6" ht="42" customHeight="1">
      <c r="A2" s="65" t="s">
        <v>180</v>
      </c>
      <c r="B2" s="66"/>
      <c r="C2" s="66"/>
      <c r="D2" s="66"/>
      <c r="E2" s="66"/>
      <c r="F2" s="66"/>
    </row>
    <row r="3" spans="1:6" ht="24.75" customHeight="1">
      <c r="A3" s="67" t="s">
        <v>179</v>
      </c>
      <c r="B3" s="68"/>
      <c r="C3" s="68"/>
      <c r="D3" s="68"/>
      <c r="E3" s="68"/>
      <c r="F3" s="68"/>
    </row>
    <row r="4" spans="1:6" ht="47.25">
      <c r="A4" s="30" t="s">
        <v>73</v>
      </c>
      <c r="B4" s="30" t="s">
        <v>74</v>
      </c>
      <c r="C4" s="63"/>
      <c r="D4" s="63"/>
      <c r="E4" s="63"/>
      <c r="F4" s="31" t="s">
        <v>178</v>
      </c>
    </row>
    <row r="5" spans="1:6" ht="31.5">
      <c r="A5" s="44"/>
      <c r="B5" s="45"/>
      <c r="C5" s="33" t="s">
        <v>175</v>
      </c>
      <c r="D5" s="33" t="s">
        <v>176</v>
      </c>
      <c r="E5" s="33" t="s">
        <v>177</v>
      </c>
      <c r="F5" s="46"/>
    </row>
    <row r="6" spans="1:6" ht="31.5">
      <c r="A6" s="30">
        <v>1</v>
      </c>
      <c r="B6" s="3" t="s">
        <v>26</v>
      </c>
      <c r="C6" s="47">
        <f>C7+C8+C9</f>
        <v>714170913.53</v>
      </c>
      <c r="D6" s="47">
        <f>D7+D8+D9</f>
        <v>694015294.31</v>
      </c>
      <c r="E6" s="52">
        <f aca="true" t="shared" si="0" ref="E6:E69">D6/C6*100</f>
        <v>97.17775971575558</v>
      </c>
      <c r="F6" s="34"/>
    </row>
    <row r="7" spans="1:6" ht="15.75">
      <c r="A7" s="30">
        <v>2</v>
      </c>
      <c r="B7" s="3" t="s">
        <v>24</v>
      </c>
      <c r="C7" s="47">
        <f>C12+C35+C88</f>
        <v>0</v>
      </c>
      <c r="D7" s="47">
        <f>D12+D35+D88</f>
        <v>0</v>
      </c>
      <c r="E7" s="52"/>
      <c r="F7" s="34"/>
    </row>
    <row r="8" spans="1:6" ht="15.75">
      <c r="A8" s="30">
        <v>3</v>
      </c>
      <c r="B8" s="3" t="s">
        <v>25</v>
      </c>
      <c r="C8" s="47">
        <f>C13+C36+C75+C89+C157+C64</f>
        <v>420674903.01</v>
      </c>
      <c r="D8" s="47">
        <f>D13+D36+D75+D89+D157+D64</f>
        <v>418745208.46</v>
      </c>
      <c r="E8" s="52">
        <f t="shared" si="0"/>
        <v>99.54128602961747</v>
      </c>
      <c r="F8" s="34"/>
    </row>
    <row r="9" spans="1:6" ht="15.75">
      <c r="A9" s="30">
        <v>4</v>
      </c>
      <c r="B9" s="3" t="s">
        <v>27</v>
      </c>
      <c r="C9" s="47">
        <f>C14+C37+C76+C90+C63+C156</f>
        <v>293496010.52000004</v>
      </c>
      <c r="D9" s="47">
        <f>D14+D37+D76+D90+D63+D156</f>
        <v>275270085.85</v>
      </c>
      <c r="E9" s="52">
        <f t="shared" si="0"/>
        <v>93.79006050620302</v>
      </c>
      <c r="F9" s="34"/>
    </row>
    <row r="10" spans="1:6" ht="18.75">
      <c r="A10" s="30">
        <v>5</v>
      </c>
      <c r="B10" s="64" t="s">
        <v>156</v>
      </c>
      <c r="C10" s="64"/>
      <c r="D10" s="64"/>
      <c r="E10" s="64"/>
      <c r="F10" s="64"/>
    </row>
    <row r="11" spans="1:6" ht="31.5">
      <c r="A11" s="30">
        <v>6</v>
      </c>
      <c r="B11" s="3" t="s">
        <v>28</v>
      </c>
      <c r="C11" s="47">
        <f>C13+C14+C12</f>
        <v>176108513.32999998</v>
      </c>
      <c r="D11" s="47">
        <f>D13+D14+D12</f>
        <v>174836412.72</v>
      </c>
      <c r="E11" s="52">
        <f t="shared" si="0"/>
        <v>99.27766092283326</v>
      </c>
      <c r="F11" s="35"/>
    </row>
    <row r="12" spans="1:6" ht="15.75">
      <c r="A12" s="30">
        <v>7</v>
      </c>
      <c r="B12" s="3" t="s">
        <v>24</v>
      </c>
      <c r="C12" s="47">
        <f>C26</f>
        <v>0</v>
      </c>
      <c r="D12" s="47">
        <f>D26</f>
        <v>0</v>
      </c>
      <c r="E12" s="52" t="e">
        <f t="shared" si="0"/>
        <v>#DIV/0!</v>
      </c>
      <c r="F12" s="35"/>
    </row>
    <row r="13" spans="1:6" ht="15.75">
      <c r="A13" s="30">
        <v>8</v>
      </c>
      <c r="B13" s="3" t="s">
        <v>25</v>
      </c>
      <c r="C13" s="47">
        <f>C16+C27+C31</f>
        <v>87373200</v>
      </c>
      <c r="D13" s="47">
        <f>D16+D27+D31</f>
        <v>87373200</v>
      </c>
      <c r="E13" s="52">
        <f t="shared" si="0"/>
        <v>100</v>
      </c>
      <c r="F13" s="35"/>
    </row>
    <row r="14" spans="1:6" ht="15.75">
      <c r="A14" s="30">
        <v>9</v>
      </c>
      <c r="B14" s="3" t="s">
        <v>27</v>
      </c>
      <c r="C14" s="47">
        <f>C18+C20+C22+C24+C28+C32</f>
        <v>88735313.33</v>
      </c>
      <c r="D14" s="47">
        <f>D18+D20+D22+D24+D28+D32</f>
        <v>87463212.72</v>
      </c>
      <c r="E14" s="52">
        <f t="shared" si="0"/>
        <v>98.56640996435189</v>
      </c>
      <c r="F14" s="35"/>
    </row>
    <row r="15" spans="1:6" ht="110.25">
      <c r="A15" s="30">
        <v>10</v>
      </c>
      <c r="B15" s="3" t="s">
        <v>29</v>
      </c>
      <c r="C15" s="47">
        <f>C16</f>
        <v>87373200</v>
      </c>
      <c r="D15" s="47">
        <f>D16</f>
        <v>87373200</v>
      </c>
      <c r="E15" s="52">
        <f t="shared" si="0"/>
        <v>100</v>
      </c>
      <c r="F15" s="35"/>
    </row>
    <row r="16" spans="1:6" ht="15.75">
      <c r="A16" s="30">
        <v>11</v>
      </c>
      <c r="B16" s="3" t="s">
        <v>25</v>
      </c>
      <c r="C16" s="47">
        <v>87373200</v>
      </c>
      <c r="D16" s="47">
        <v>87373200</v>
      </c>
      <c r="E16" s="52">
        <f t="shared" si="0"/>
        <v>100</v>
      </c>
      <c r="F16" s="35"/>
    </row>
    <row r="17" spans="1:6" ht="110.25">
      <c r="A17" s="30">
        <v>12</v>
      </c>
      <c r="B17" s="3" t="s">
        <v>30</v>
      </c>
      <c r="C17" s="47">
        <f>C18</f>
        <v>43712522.9</v>
      </c>
      <c r="D17" s="47">
        <f>D18</f>
        <v>43239034.69</v>
      </c>
      <c r="E17" s="52">
        <f t="shared" si="0"/>
        <v>98.91681335556132</v>
      </c>
      <c r="F17" s="35"/>
    </row>
    <row r="18" spans="1:6" ht="15.75">
      <c r="A18" s="30">
        <v>13</v>
      </c>
      <c r="B18" s="3" t="s">
        <v>27</v>
      </c>
      <c r="C18" s="47">
        <v>43712522.9</v>
      </c>
      <c r="D18" s="47">
        <v>43239034.69</v>
      </c>
      <c r="E18" s="52">
        <f t="shared" si="0"/>
        <v>98.91681335556132</v>
      </c>
      <c r="F18" s="35" t="s">
        <v>181</v>
      </c>
    </row>
    <row r="19" spans="1:6" ht="110.25">
      <c r="A19" s="30">
        <v>14</v>
      </c>
      <c r="B19" s="3" t="s">
        <v>31</v>
      </c>
      <c r="C19" s="47">
        <f>C20</f>
        <v>34837490.43</v>
      </c>
      <c r="D19" s="47">
        <f>D20</f>
        <v>34837490.43</v>
      </c>
      <c r="E19" s="52">
        <f t="shared" si="0"/>
        <v>100</v>
      </c>
      <c r="F19" s="35"/>
    </row>
    <row r="20" spans="1:6" ht="15.75">
      <c r="A20" s="30">
        <v>15</v>
      </c>
      <c r="B20" s="3" t="s">
        <v>27</v>
      </c>
      <c r="C20" s="47">
        <v>34837490.43</v>
      </c>
      <c r="D20" s="47">
        <v>34837490.43</v>
      </c>
      <c r="E20" s="52">
        <f t="shared" si="0"/>
        <v>100</v>
      </c>
      <c r="F20" s="35"/>
    </row>
    <row r="21" spans="1:6" ht="94.5">
      <c r="A21" s="30">
        <v>16</v>
      </c>
      <c r="B21" s="3" t="s">
        <v>32</v>
      </c>
      <c r="C21" s="47">
        <f>C22</f>
        <v>9803000</v>
      </c>
      <c r="D21" s="47">
        <f>D22</f>
        <v>9145642.41</v>
      </c>
      <c r="E21" s="52">
        <f t="shared" si="0"/>
        <v>93.29432224829134</v>
      </c>
      <c r="F21" s="35"/>
    </row>
    <row r="22" spans="1:6" ht="15.75">
      <c r="A22" s="30">
        <v>17</v>
      </c>
      <c r="B22" s="3" t="s">
        <v>27</v>
      </c>
      <c r="C22" s="47">
        <v>9803000</v>
      </c>
      <c r="D22" s="47">
        <v>9145642.41</v>
      </c>
      <c r="E22" s="52">
        <f t="shared" si="0"/>
        <v>93.29432224829134</v>
      </c>
      <c r="F22" s="35" t="s">
        <v>181</v>
      </c>
    </row>
    <row r="23" spans="1:6" ht="94.5">
      <c r="A23" s="30">
        <v>18</v>
      </c>
      <c r="B23" s="3" t="s">
        <v>33</v>
      </c>
      <c r="C23" s="47">
        <f>C24</f>
        <v>382300</v>
      </c>
      <c r="D23" s="47">
        <f>D24</f>
        <v>241045.19</v>
      </c>
      <c r="E23" s="52">
        <f t="shared" si="0"/>
        <v>63.051318336385044</v>
      </c>
      <c r="F23" s="35"/>
    </row>
    <row r="24" spans="1:6" ht="15.75">
      <c r="A24" s="30">
        <v>19</v>
      </c>
      <c r="B24" s="3" t="s">
        <v>27</v>
      </c>
      <c r="C24" s="47">
        <v>382300</v>
      </c>
      <c r="D24" s="47">
        <v>241045.19</v>
      </c>
      <c r="E24" s="52">
        <f t="shared" si="0"/>
        <v>63.051318336385044</v>
      </c>
      <c r="F24" s="35" t="s">
        <v>182</v>
      </c>
    </row>
    <row r="25" spans="1:6" ht="47.25">
      <c r="A25" s="30">
        <v>20</v>
      </c>
      <c r="B25" s="3" t="s">
        <v>34</v>
      </c>
      <c r="C25" s="47">
        <f>C27+C28</f>
        <v>0</v>
      </c>
      <c r="D25" s="47">
        <f>D27+D28</f>
        <v>0</v>
      </c>
      <c r="E25" s="52" t="e">
        <f t="shared" si="0"/>
        <v>#DIV/0!</v>
      </c>
      <c r="F25" s="35"/>
    </row>
    <row r="26" spans="1:6" ht="15.75">
      <c r="A26" s="30">
        <v>21</v>
      </c>
      <c r="B26" s="3" t="s">
        <v>24</v>
      </c>
      <c r="C26" s="47">
        <v>0</v>
      </c>
      <c r="D26" s="47">
        <v>0</v>
      </c>
      <c r="E26" s="52" t="e">
        <f t="shared" si="0"/>
        <v>#DIV/0!</v>
      </c>
      <c r="F26" s="35"/>
    </row>
    <row r="27" spans="1:6" ht="15.75">
      <c r="A27" s="30">
        <v>22</v>
      </c>
      <c r="B27" s="3" t="s">
        <v>25</v>
      </c>
      <c r="C27" s="47">
        <v>0</v>
      </c>
      <c r="D27" s="47">
        <v>0</v>
      </c>
      <c r="E27" s="52" t="e">
        <f t="shared" si="0"/>
        <v>#DIV/0!</v>
      </c>
      <c r="F27" s="35"/>
    </row>
    <row r="28" spans="1:6" ht="15.75">
      <c r="A28" s="30">
        <v>23</v>
      </c>
      <c r="B28" s="3" t="s">
        <v>27</v>
      </c>
      <c r="C28" s="47">
        <v>0</v>
      </c>
      <c r="D28" s="47">
        <v>0</v>
      </c>
      <c r="E28" s="52" t="e">
        <f t="shared" si="0"/>
        <v>#DIV/0!</v>
      </c>
      <c r="F28" s="35"/>
    </row>
    <row r="29" spans="1:6" ht="78.75">
      <c r="A29" s="30">
        <v>24</v>
      </c>
      <c r="B29" s="3" t="s">
        <v>81</v>
      </c>
      <c r="C29" s="47">
        <f>C30+C31+C32</f>
        <v>0</v>
      </c>
      <c r="D29" s="47">
        <f>D30+D31+D32</f>
        <v>0</v>
      </c>
      <c r="E29" s="52" t="e">
        <f t="shared" si="0"/>
        <v>#DIV/0!</v>
      </c>
      <c r="F29" s="35"/>
    </row>
    <row r="30" spans="1:6" ht="15.75">
      <c r="A30" s="30">
        <v>25</v>
      </c>
      <c r="B30" s="3" t="s">
        <v>24</v>
      </c>
      <c r="C30" s="47"/>
      <c r="D30" s="47"/>
      <c r="E30" s="52" t="e">
        <f t="shared" si="0"/>
        <v>#DIV/0!</v>
      </c>
      <c r="F30" s="35"/>
    </row>
    <row r="31" spans="1:6" ht="15.75">
      <c r="A31" s="30">
        <v>26</v>
      </c>
      <c r="B31" s="3" t="s">
        <v>25</v>
      </c>
      <c r="C31" s="47">
        <v>0</v>
      </c>
      <c r="D31" s="47">
        <v>0</v>
      </c>
      <c r="E31" s="52" t="e">
        <f t="shared" si="0"/>
        <v>#DIV/0!</v>
      </c>
      <c r="F31" s="35"/>
    </row>
    <row r="32" spans="1:6" ht="15.75">
      <c r="A32" s="30">
        <v>27</v>
      </c>
      <c r="B32" s="3" t="s">
        <v>27</v>
      </c>
      <c r="C32" s="47">
        <v>0</v>
      </c>
      <c r="D32" s="47">
        <v>0</v>
      </c>
      <c r="E32" s="52" t="e">
        <f t="shared" si="0"/>
        <v>#DIV/0!</v>
      </c>
      <c r="F32" s="35"/>
    </row>
    <row r="33" spans="1:6" ht="18.75">
      <c r="A33" s="30">
        <v>28</v>
      </c>
      <c r="B33" s="64" t="s">
        <v>157</v>
      </c>
      <c r="C33" s="64"/>
      <c r="D33" s="64"/>
      <c r="E33" s="64"/>
      <c r="F33" s="64"/>
    </row>
    <row r="34" spans="1:6" ht="31.5">
      <c r="A34" s="30">
        <v>29</v>
      </c>
      <c r="B34" s="3" t="s">
        <v>35</v>
      </c>
      <c r="C34" s="47">
        <f>C35+C36+C37</f>
        <v>439437211.65</v>
      </c>
      <c r="D34" s="47">
        <f>D35+D36+D37</f>
        <v>431654643.0799999</v>
      </c>
      <c r="E34" s="52">
        <f t="shared" si="0"/>
        <v>98.22896915334547</v>
      </c>
      <c r="F34" s="35"/>
    </row>
    <row r="35" spans="1:6" ht="15.75">
      <c r="A35" s="30">
        <v>30</v>
      </c>
      <c r="B35" s="3" t="s">
        <v>24</v>
      </c>
      <c r="C35" s="47">
        <v>0</v>
      </c>
      <c r="D35" s="47">
        <v>0</v>
      </c>
      <c r="E35" s="52" t="e">
        <f t="shared" si="0"/>
        <v>#DIV/0!</v>
      </c>
      <c r="F35" s="35"/>
    </row>
    <row r="36" spans="1:6" ht="15.75">
      <c r="A36" s="30">
        <v>31</v>
      </c>
      <c r="B36" s="3" t="s">
        <v>25</v>
      </c>
      <c r="C36" s="47">
        <f>C39+C42+C45+C57+C60</f>
        <v>306227153</v>
      </c>
      <c r="D36" s="47">
        <f>D39+D42+D45+D57+D60</f>
        <v>304682657.03999996</v>
      </c>
      <c r="E36" s="52">
        <f t="shared" si="0"/>
        <v>99.49563716186852</v>
      </c>
      <c r="F36" s="35"/>
    </row>
    <row r="37" spans="1:6" ht="15.75">
      <c r="A37" s="30">
        <v>32</v>
      </c>
      <c r="B37" s="3" t="s">
        <v>27</v>
      </c>
      <c r="C37" s="47">
        <f>C40+C43+C47+C49+C53+C51+C55+C58</f>
        <v>133210058.65</v>
      </c>
      <c r="D37" s="47">
        <f>D40+D43+D47+D49+D53+D51+D55+D58</f>
        <v>126971986.03999999</v>
      </c>
      <c r="E37" s="52">
        <f t="shared" si="0"/>
        <v>95.31711593462315</v>
      </c>
      <c r="F37" s="35"/>
    </row>
    <row r="38" spans="1:6" ht="141.75">
      <c r="A38" s="30">
        <v>33</v>
      </c>
      <c r="B38" s="3" t="s">
        <v>36</v>
      </c>
      <c r="C38" s="47">
        <f>C39</f>
        <v>285041500</v>
      </c>
      <c r="D38" s="47">
        <f>D39</f>
        <v>285041499.96</v>
      </c>
      <c r="E38" s="52">
        <f t="shared" si="0"/>
        <v>99.99999998596695</v>
      </c>
      <c r="F38" s="35"/>
    </row>
    <row r="39" spans="1:6" ht="15.75">
      <c r="A39" s="30">
        <v>34</v>
      </c>
      <c r="B39" s="3" t="s">
        <v>25</v>
      </c>
      <c r="C39" s="47">
        <v>285041500</v>
      </c>
      <c r="D39" s="47">
        <v>285041499.96</v>
      </c>
      <c r="E39" s="52">
        <f t="shared" si="0"/>
        <v>99.99999998596695</v>
      </c>
      <c r="F39" s="35"/>
    </row>
    <row r="40" spans="1:6" ht="15.75">
      <c r="A40" s="30">
        <v>35</v>
      </c>
      <c r="B40" s="3" t="s">
        <v>27</v>
      </c>
      <c r="C40" s="47">
        <v>0</v>
      </c>
      <c r="D40" s="47">
        <v>0</v>
      </c>
      <c r="E40" s="52" t="e">
        <f t="shared" si="0"/>
        <v>#DIV/0!</v>
      </c>
      <c r="F40" s="35"/>
    </row>
    <row r="41" spans="1:6" ht="78.75">
      <c r="A41" s="30">
        <v>36</v>
      </c>
      <c r="B41" s="3" t="s">
        <v>37</v>
      </c>
      <c r="C41" s="47">
        <f>C42+C43</f>
        <v>21389514.02</v>
      </c>
      <c r="D41" s="47">
        <f>D42+D43</f>
        <v>19831521.18</v>
      </c>
      <c r="E41" s="52">
        <f t="shared" si="0"/>
        <v>92.7160905173291</v>
      </c>
      <c r="F41" s="35"/>
    </row>
    <row r="42" spans="1:6" ht="15.75">
      <c r="A42" s="30">
        <v>37</v>
      </c>
      <c r="B42" s="3" t="s">
        <v>25</v>
      </c>
      <c r="C42" s="47">
        <v>20744000</v>
      </c>
      <c r="D42" s="47">
        <v>19200704.08</v>
      </c>
      <c r="E42" s="52">
        <f t="shared" si="0"/>
        <v>92.56027805630544</v>
      </c>
      <c r="F42" s="35" t="s">
        <v>183</v>
      </c>
    </row>
    <row r="43" spans="1:6" ht="15.75">
      <c r="A43" s="30">
        <v>38</v>
      </c>
      <c r="B43" s="3" t="s">
        <v>27</v>
      </c>
      <c r="C43" s="47">
        <v>645514.02</v>
      </c>
      <c r="D43" s="47">
        <v>630817.1</v>
      </c>
      <c r="E43" s="52">
        <f t="shared" si="0"/>
        <v>97.72322218501156</v>
      </c>
      <c r="F43" s="35" t="s">
        <v>184</v>
      </c>
    </row>
    <row r="44" spans="1:6" ht="94.5">
      <c r="A44" s="30">
        <v>39</v>
      </c>
      <c r="B44" s="3" t="s">
        <v>38</v>
      </c>
      <c r="C44" s="47">
        <f>C45</f>
        <v>24000</v>
      </c>
      <c r="D44" s="47">
        <f>D45</f>
        <v>22800</v>
      </c>
      <c r="E44" s="52">
        <f t="shared" si="0"/>
        <v>95</v>
      </c>
      <c r="F44" s="35"/>
    </row>
    <row r="45" spans="1:6" ht="15.75">
      <c r="A45" s="30">
        <v>40</v>
      </c>
      <c r="B45" s="3" t="s">
        <v>25</v>
      </c>
      <c r="C45" s="47">
        <v>24000</v>
      </c>
      <c r="D45" s="47">
        <v>22800</v>
      </c>
      <c r="E45" s="52">
        <f t="shared" si="0"/>
        <v>95</v>
      </c>
      <c r="F45" s="35" t="s">
        <v>183</v>
      </c>
    </row>
    <row r="46" spans="1:6" ht="94.5">
      <c r="A46" s="30">
        <v>41</v>
      </c>
      <c r="B46" s="3" t="s">
        <v>82</v>
      </c>
      <c r="C46" s="47">
        <f>C47</f>
        <v>68672742.76</v>
      </c>
      <c r="D46" s="47">
        <f>D47</f>
        <v>68075323.93</v>
      </c>
      <c r="E46" s="52">
        <f t="shared" si="0"/>
        <v>99.1300495567974</v>
      </c>
      <c r="F46" s="35"/>
    </row>
    <row r="47" spans="1:6" ht="15.75">
      <c r="A47" s="30">
        <v>42</v>
      </c>
      <c r="B47" s="3" t="s">
        <v>27</v>
      </c>
      <c r="C47" s="47">
        <v>68672742.76</v>
      </c>
      <c r="D47" s="47">
        <v>68075323.93</v>
      </c>
      <c r="E47" s="52">
        <f t="shared" si="0"/>
        <v>99.1300495567974</v>
      </c>
      <c r="F47" s="35" t="s">
        <v>181</v>
      </c>
    </row>
    <row r="48" spans="1:6" ht="94.5">
      <c r="A48" s="30">
        <v>43</v>
      </c>
      <c r="B48" s="3" t="s">
        <v>83</v>
      </c>
      <c r="C48" s="47">
        <f>C49</f>
        <v>51869087.1</v>
      </c>
      <c r="D48" s="47">
        <f>D49</f>
        <v>51809087.1</v>
      </c>
      <c r="E48" s="52">
        <f t="shared" si="0"/>
        <v>99.88432416424773</v>
      </c>
      <c r="F48" s="35"/>
    </row>
    <row r="49" spans="1:6" ht="15.75">
      <c r="A49" s="30">
        <v>44</v>
      </c>
      <c r="B49" s="3" t="s">
        <v>27</v>
      </c>
      <c r="C49" s="47">
        <v>51869087.1</v>
      </c>
      <c r="D49" s="47">
        <v>51809087.1</v>
      </c>
      <c r="E49" s="52">
        <f t="shared" si="0"/>
        <v>99.88432416424773</v>
      </c>
      <c r="F49" s="35" t="s">
        <v>181</v>
      </c>
    </row>
    <row r="50" spans="1:6" ht="78.75">
      <c r="A50" s="30">
        <v>45</v>
      </c>
      <c r="B50" s="3" t="s">
        <v>84</v>
      </c>
      <c r="C50" s="47">
        <f>C51</f>
        <v>1903700</v>
      </c>
      <c r="D50" s="47">
        <f>D51</f>
        <v>1837743.14</v>
      </c>
      <c r="E50" s="52">
        <f t="shared" si="0"/>
        <v>96.5353332983138</v>
      </c>
      <c r="F50" s="35"/>
    </row>
    <row r="51" spans="1:6" ht="15.75">
      <c r="A51" s="30">
        <v>46</v>
      </c>
      <c r="B51" s="3" t="s">
        <v>27</v>
      </c>
      <c r="C51" s="47">
        <v>1903700</v>
      </c>
      <c r="D51" s="47">
        <v>1837743.14</v>
      </c>
      <c r="E51" s="52">
        <f t="shared" si="0"/>
        <v>96.5353332983138</v>
      </c>
      <c r="F51" s="35"/>
    </row>
    <row r="52" spans="1:6" ht="63">
      <c r="A52" s="30">
        <v>47</v>
      </c>
      <c r="B52" s="3" t="s">
        <v>85</v>
      </c>
      <c r="C52" s="47">
        <f>C53</f>
        <v>19079.7</v>
      </c>
      <c r="D52" s="47">
        <f>D53</f>
        <v>19079.7</v>
      </c>
      <c r="E52" s="52">
        <f t="shared" si="0"/>
        <v>100</v>
      </c>
      <c r="F52" s="35"/>
    </row>
    <row r="53" spans="1:6" ht="15.75">
      <c r="A53" s="30">
        <v>48</v>
      </c>
      <c r="B53" s="3" t="s">
        <v>27</v>
      </c>
      <c r="C53" s="47">
        <v>19079.7</v>
      </c>
      <c r="D53" s="47">
        <v>19079.7</v>
      </c>
      <c r="E53" s="52">
        <f t="shared" si="0"/>
        <v>100</v>
      </c>
      <c r="F53" s="35"/>
    </row>
    <row r="54" spans="1:6" ht="78.75">
      <c r="A54" s="30">
        <v>49</v>
      </c>
      <c r="B54" s="3" t="s">
        <v>86</v>
      </c>
      <c r="C54" s="47">
        <f>C55</f>
        <v>10099935.07</v>
      </c>
      <c r="D54" s="47">
        <f>D55</f>
        <v>4599935.07</v>
      </c>
      <c r="E54" s="52">
        <f t="shared" si="0"/>
        <v>45.5442043747713</v>
      </c>
      <c r="F54" s="35"/>
    </row>
    <row r="55" spans="1:6" ht="15.75">
      <c r="A55" s="30">
        <v>50</v>
      </c>
      <c r="B55" s="3" t="s">
        <v>27</v>
      </c>
      <c r="C55" s="47">
        <v>10099935.07</v>
      </c>
      <c r="D55" s="47">
        <v>4599935.07</v>
      </c>
      <c r="E55" s="52">
        <f t="shared" si="0"/>
        <v>45.5442043747713</v>
      </c>
      <c r="F55" s="35" t="s">
        <v>185</v>
      </c>
    </row>
    <row r="56" spans="1:6" ht="57" customHeight="1">
      <c r="A56" s="30">
        <v>51</v>
      </c>
      <c r="B56" s="3" t="s">
        <v>87</v>
      </c>
      <c r="C56" s="47">
        <f>C57+C58</f>
        <v>0</v>
      </c>
      <c r="D56" s="47">
        <f>D57+D58</f>
        <v>0</v>
      </c>
      <c r="E56" s="52" t="e">
        <f t="shared" si="0"/>
        <v>#DIV/0!</v>
      </c>
      <c r="F56" s="35"/>
    </row>
    <row r="57" spans="1:6" ht="15.75">
      <c r="A57" s="30">
        <v>52</v>
      </c>
      <c r="B57" s="3" t="s">
        <v>25</v>
      </c>
      <c r="C57" s="47"/>
      <c r="D57" s="47">
        <v>0</v>
      </c>
      <c r="E57" s="52" t="e">
        <f t="shared" si="0"/>
        <v>#DIV/0!</v>
      </c>
      <c r="F57" s="35"/>
    </row>
    <row r="58" spans="1:6" ht="15.75">
      <c r="A58" s="30">
        <v>53</v>
      </c>
      <c r="B58" s="3" t="s">
        <v>27</v>
      </c>
      <c r="C58" s="47">
        <v>0</v>
      </c>
      <c r="D58" s="47">
        <v>0</v>
      </c>
      <c r="E58" s="52" t="e">
        <f t="shared" si="0"/>
        <v>#DIV/0!</v>
      </c>
      <c r="F58" s="35"/>
    </row>
    <row r="59" spans="1:6" ht="63">
      <c r="A59" s="30">
        <v>54</v>
      </c>
      <c r="B59" s="3" t="s">
        <v>158</v>
      </c>
      <c r="C59" s="47">
        <f>C60</f>
        <v>417653</v>
      </c>
      <c r="D59" s="47">
        <f>D60</f>
        <v>417653</v>
      </c>
      <c r="E59" s="52">
        <f t="shared" si="0"/>
        <v>100</v>
      </c>
      <c r="F59" s="35"/>
    </row>
    <row r="60" spans="1:6" ht="15.75">
      <c r="A60" s="30">
        <v>55</v>
      </c>
      <c r="B60" s="3" t="s">
        <v>25</v>
      </c>
      <c r="C60" s="47">
        <v>417653</v>
      </c>
      <c r="D60" s="47">
        <v>417653</v>
      </c>
      <c r="E60" s="52">
        <f t="shared" si="0"/>
        <v>100</v>
      </c>
      <c r="F60" s="35"/>
    </row>
    <row r="61" spans="1:6" ht="18.75">
      <c r="A61" s="30">
        <v>56</v>
      </c>
      <c r="B61" s="64" t="s">
        <v>159</v>
      </c>
      <c r="C61" s="64"/>
      <c r="D61" s="64"/>
      <c r="E61" s="64"/>
      <c r="F61" s="64"/>
    </row>
    <row r="62" spans="1:6" ht="31.5">
      <c r="A62" s="30">
        <v>57</v>
      </c>
      <c r="B62" s="3" t="s">
        <v>39</v>
      </c>
      <c r="C62" s="47">
        <f>C63+C64</f>
        <v>20700076.1</v>
      </c>
      <c r="D62" s="47">
        <f>D63+D64</f>
        <v>20516616.8</v>
      </c>
      <c r="E62" s="52">
        <f t="shared" si="0"/>
        <v>99.11372644663852</v>
      </c>
      <c r="F62" s="35"/>
    </row>
    <row r="63" spans="1:6" ht="15.75">
      <c r="A63" s="30">
        <v>58</v>
      </c>
      <c r="B63" s="3" t="s">
        <v>27</v>
      </c>
      <c r="C63" s="47">
        <f>C66</f>
        <v>20175476.1</v>
      </c>
      <c r="D63" s="47">
        <f>D66</f>
        <v>19992016.8</v>
      </c>
      <c r="E63" s="52">
        <f t="shared" si="0"/>
        <v>99.0906816816085</v>
      </c>
      <c r="F63" s="35"/>
    </row>
    <row r="64" spans="1:6" ht="15.75">
      <c r="A64" s="30">
        <v>59</v>
      </c>
      <c r="B64" s="3" t="s">
        <v>25</v>
      </c>
      <c r="C64" s="47">
        <f>C68+C70+C72</f>
        <v>524600</v>
      </c>
      <c r="D64" s="47">
        <f>D68+D70+D72</f>
        <v>524600</v>
      </c>
      <c r="E64" s="52">
        <f t="shared" si="0"/>
        <v>100</v>
      </c>
      <c r="F64" s="35"/>
    </row>
    <row r="65" spans="1:6" ht="78.75">
      <c r="A65" s="30">
        <v>60</v>
      </c>
      <c r="B65" s="3" t="s">
        <v>40</v>
      </c>
      <c r="C65" s="47">
        <f aca="true" t="shared" si="1" ref="C65:D67">C66</f>
        <v>20175476.1</v>
      </c>
      <c r="D65" s="47">
        <f t="shared" si="1"/>
        <v>19992016.8</v>
      </c>
      <c r="E65" s="52">
        <f t="shared" si="0"/>
        <v>99.0906816816085</v>
      </c>
      <c r="F65" s="35"/>
    </row>
    <row r="66" spans="1:6" ht="15.75">
      <c r="A66" s="30">
        <v>61</v>
      </c>
      <c r="B66" s="3" t="s">
        <v>27</v>
      </c>
      <c r="C66" s="47">
        <v>20175476.1</v>
      </c>
      <c r="D66" s="47">
        <v>19992016.8</v>
      </c>
      <c r="E66" s="52">
        <f t="shared" si="0"/>
        <v>99.0906816816085</v>
      </c>
      <c r="F66" s="35" t="s">
        <v>181</v>
      </c>
    </row>
    <row r="67" spans="1:6" ht="94.5">
      <c r="A67" s="30">
        <v>62</v>
      </c>
      <c r="B67" s="3" t="s">
        <v>88</v>
      </c>
      <c r="C67" s="47">
        <f t="shared" si="1"/>
        <v>0</v>
      </c>
      <c r="D67" s="47">
        <f t="shared" si="1"/>
        <v>0</v>
      </c>
      <c r="E67" s="52" t="e">
        <f t="shared" si="0"/>
        <v>#DIV/0!</v>
      </c>
      <c r="F67" s="35"/>
    </row>
    <row r="68" spans="1:6" ht="15.75">
      <c r="A68" s="30">
        <v>63</v>
      </c>
      <c r="B68" s="3" t="s">
        <v>25</v>
      </c>
      <c r="C68" s="47">
        <v>0</v>
      </c>
      <c r="D68" s="47">
        <v>0</v>
      </c>
      <c r="E68" s="52" t="e">
        <f t="shared" si="0"/>
        <v>#DIV/0!</v>
      </c>
      <c r="F68" s="35"/>
    </row>
    <row r="69" spans="1:6" ht="84" customHeight="1">
      <c r="A69" s="30">
        <v>64</v>
      </c>
      <c r="B69" s="3" t="s">
        <v>160</v>
      </c>
      <c r="C69" s="47">
        <f>C70</f>
        <v>124600</v>
      </c>
      <c r="D69" s="47">
        <f>D70</f>
        <v>124600</v>
      </c>
      <c r="E69" s="52">
        <f t="shared" si="0"/>
        <v>100</v>
      </c>
      <c r="F69" s="35"/>
    </row>
    <row r="70" spans="1:6" ht="15.75">
      <c r="A70" s="30">
        <v>65</v>
      </c>
      <c r="B70" s="3" t="s">
        <v>25</v>
      </c>
      <c r="C70" s="47">
        <v>124600</v>
      </c>
      <c r="D70" s="47">
        <v>124600</v>
      </c>
      <c r="E70" s="52">
        <f>D70/C70*100</f>
        <v>100</v>
      </c>
      <c r="F70" s="35"/>
    </row>
    <row r="71" spans="1:6" ht="63">
      <c r="A71" s="30">
        <v>66</v>
      </c>
      <c r="B71" s="3" t="s">
        <v>161</v>
      </c>
      <c r="C71" s="47">
        <f>C72</f>
        <v>400000</v>
      </c>
      <c r="D71" s="47">
        <f>D72</f>
        <v>400000</v>
      </c>
      <c r="E71" s="52">
        <f>D71/C71*100</f>
        <v>100</v>
      </c>
      <c r="F71" s="35"/>
    </row>
    <row r="72" spans="1:6" ht="15.75">
      <c r="A72" s="30">
        <v>67</v>
      </c>
      <c r="B72" s="3" t="s">
        <v>25</v>
      </c>
      <c r="C72" s="47">
        <v>400000</v>
      </c>
      <c r="D72" s="47">
        <v>400000</v>
      </c>
      <c r="E72" s="52">
        <f>D72/C72*100</f>
        <v>100</v>
      </c>
      <c r="F72" s="35"/>
    </row>
    <row r="73" spans="1:6" ht="36.75" customHeight="1">
      <c r="A73" s="30">
        <v>68</v>
      </c>
      <c r="B73" s="64" t="s">
        <v>162</v>
      </c>
      <c r="C73" s="64"/>
      <c r="D73" s="64"/>
      <c r="E73" s="64"/>
      <c r="F73" s="64"/>
    </row>
    <row r="74" spans="1:6" ht="31.5">
      <c r="A74" s="30">
        <v>69</v>
      </c>
      <c r="B74" s="3" t="s">
        <v>41</v>
      </c>
      <c r="C74" s="47">
        <f>C75+C76</f>
        <v>17844296.98</v>
      </c>
      <c r="D74" s="47">
        <f>D75+D76</f>
        <v>14845232.05</v>
      </c>
      <c r="E74" s="52">
        <f aca="true" t="shared" si="2" ref="E74:E85">D74/C74*100</f>
        <v>83.1931460602714</v>
      </c>
      <c r="F74" s="35"/>
    </row>
    <row r="75" spans="1:6" ht="15.75">
      <c r="A75" s="30">
        <v>70</v>
      </c>
      <c r="B75" s="3" t="s">
        <v>25</v>
      </c>
      <c r="C75" s="47">
        <f>C80+C85</f>
        <v>6153800</v>
      </c>
      <c r="D75" s="47">
        <f>D80+D85</f>
        <v>6153800</v>
      </c>
      <c r="E75" s="52">
        <f t="shared" si="2"/>
        <v>100</v>
      </c>
      <c r="F75" s="35"/>
    </row>
    <row r="76" spans="1:6" ht="15.75">
      <c r="A76" s="30">
        <v>71</v>
      </c>
      <c r="B76" s="3" t="s">
        <v>27</v>
      </c>
      <c r="C76" s="47">
        <f>C78+C81+C83</f>
        <v>11690496.98</v>
      </c>
      <c r="D76" s="47">
        <f>D78+D81+D83</f>
        <v>8691432.05</v>
      </c>
      <c r="E76" s="52">
        <f t="shared" si="2"/>
        <v>74.34612972287856</v>
      </c>
      <c r="F76" s="35"/>
    </row>
    <row r="77" spans="1:6" ht="63">
      <c r="A77" s="30">
        <v>72</v>
      </c>
      <c r="B77" s="3" t="s">
        <v>42</v>
      </c>
      <c r="C77" s="47">
        <f>C78</f>
        <v>2376216</v>
      </c>
      <c r="D77" s="47">
        <f>D78</f>
        <v>2376216</v>
      </c>
      <c r="E77" s="52">
        <f t="shared" si="2"/>
        <v>100</v>
      </c>
      <c r="F77" s="35"/>
    </row>
    <row r="78" spans="1:6" ht="15.75">
      <c r="A78" s="30">
        <v>73</v>
      </c>
      <c r="B78" s="3" t="s">
        <v>27</v>
      </c>
      <c r="C78" s="47">
        <v>2376216</v>
      </c>
      <c r="D78" s="47">
        <v>2376216</v>
      </c>
      <c r="E78" s="52">
        <f t="shared" si="2"/>
        <v>100</v>
      </c>
      <c r="F78" s="35"/>
    </row>
    <row r="79" spans="1:6" ht="78.75">
      <c r="A79" s="30">
        <v>74</v>
      </c>
      <c r="B79" s="3" t="s">
        <v>43</v>
      </c>
      <c r="C79" s="47">
        <f>C80+C81</f>
        <v>12469016.05</v>
      </c>
      <c r="D79" s="47">
        <f>D80+D81</f>
        <v>12469016.05</v>
      </c>
      <c r="E79" s="52">
        <f t="shared" si="2"/>
        <v>100</v>
      </c>
      <c r="F79" s="35"/>
    </row>
    <row r="80" spans="1:6" ht="15.75">
      <c r="A80" s="30">
        <v>75</v>
      </c>
      <c r="B80" s="3" t="s">
        <v>25</v>
      </c>
      <c r="C80" s="47">
        <v>6153800</v>
      </c>
      <c r="D80" s="47">
        <v>6153800</v>
      </c>
      <c r="E80" s="52">
        <f t="shared" si="2"/>
        <v>100</v>
      </c>
      <c r="F80" s="35"/>
    </row>
    <row r="81" spans="1:6" ht="15.75">
      <c r="A81" s="30">
        <v>76</v>
      </c>
      <c r="B81" s="3" t="s">
        <v>27</v>
      </c>
      <c r="C81" s="47">
        <v>6315216.05</v>
      </c>
      <c r="D81" s="47">
        <v>6315216.05</v>
      </c>
      <c r="E81" s="52">
        <f t="shared" si="2"/>
        <v>100</v>
      </c>
      <c r="F81" s="35"/>
    </row>
    <row r="82" spans="1:6" ht="78.75">
      <c r="A82" s="30">
        <v>77</v>
      </c>
      <c r="B82" s="3" t="s">
        <v>163</v>
      </c>
      <c r="C82" s="47">
        <f>C83</f>
        <v>2999064.93</v>
      </c>
      <c r="D82" s="47">
        <f>D83</f>
        <v>0</v>
      </c>
      <c r="E82" s="52">
        <f t="shared" si="2"/>
        <v>0</v>
      </c>
      <c r="F82" s="35"/>
    </row>
    <row r="83" spans="1:6" ht="25.5">
      <c r="A83" s="30">
        <v>78</v>
      </c>
      <c r="B83" s="3" t="s">
        <v>27</v>
      </c>
      <c r="C83" s="47">
        <v>2999064.93</v>
      </c>
      <c r="D83" s="47">
        <v>0</v>
      </c>
      <c r="E83" s="52">
        <f t="shared" si="2"/>
        <v>0</v>
      </c>
      <c r="F83" s="35" t="s">
        <v>186</v>
      </c>
    </row>
    <row r="84" spans="1:6" ht="204.75">
      <c r="A84" s="30">
        <v>79</v>
      </c>
      <c r="B84" s="3" t="s">
        <v>164</v>
      </c>
      <c r="C84" s="47"/>
      <c r="D84" s="47"/>
      <c r="E84" s="52" t="e">
        <f t="shared" si="2"/>
        <v>#DIV/0!</v>
      </c>
      <c r="F84" s="35"/>
    </row>
    <row r="85" spans="1:6" ht="15.75">
      <c r="A85" s="30">
        <v>80</v>
      </c>
      <c r="B85" s="3" t="s">
        <v>80</v>
      </c>
      <c r="C85" s="47">
        <v>0</v>
      </c>
      <c r="D85" s="47">
        <v>0</v>
      </c>
      <c r="E85" s="52" t="e">
        <f t="shared" si="2"/>
        <v>#DIV/0!</v>
      </c>
      <c r="F85" s="35"/>
    </row>
    <row r="86" spans="1:6" ht="44.25" customHeight="1">
      <c r="A86" s="30">
        <v>81</v>
      </c>
      <c r="B86" s="64" t="s">
        <v>165</v>
      </c>
      <c r="C86" s="64"/>
      <c r="D86" s="64"/>
      <c r="E86" s="64"/>
      <c r="F86" s="64"/>
    </row>
    <row r="87" spans="1:6" ht="31.5">
      <c r="A87" s="30">
        <v>82</v>
      </c>
      <c r="B87" s="3" t="s">
        <v>44</v>
      </c>
      <c r="C87" s="47">
        <f>C88+C89+C90</f>
        <v>27383867.01</v>
      </c>
      <c r="D87" s="47">
        <f>D88+D89+D90</f>
        <v>23473436.830000002</v>
      </c>
      <c r="E87" s="52">
        <f aca="true" t="shared" si="3" ref="E87:E150">D87/C87*100</f>
        <v>85.71994898101136</v>
      </c>
      <c r="F87" s="35"/>
    </row>
    <row r="88" spans="1:6" ht="15.75">
      <c r="A88" s="30">
        <v>83</v>
      </c>
      <c r="B88" s="3" t="s">
        <v>24</v>
      </c>
      <c r="C88" s="47">
        <f>C106+C135+C129+C132+C136+C139</f>
        <v>0</v>
      </c>
      <c r="D88" s="47">
        <f>D106+D135+D129+D132+D136+D139</f>
        <v>0</v>
      </c>
      <c r="E88" s="52" t="e">
        <f t="shared" si="3"/>
        <v>#DIV/0!</v>
      </c>
      <c r="F88" s="35"/>
    </row>
    <row r="89" spans="1:6" ht="15.75">
      <c r="A89" s="30">
        <v>84</v>
      </c>
      <c r="B89" s="3" t="s">
        <v>25</v>
      </c>
      <c r="C89" s="47">
        <f>C92+C96+C100+C103+C122+C125+C129+C132+C136+C140+C144+C148+C107+C151</f>
        <v>1916768.59</v>
      </c>
      <c r="D89" s="47">
        <f>D92+D96+D100+D103+D122+D125+D129+D132+D136+D140+D144+D148+D107+D151</f>
        <v>1531570</v>
      </c>
      <c r="E89" s="52">
        <f t="shared" si="3"/>
        <v>79.90375092697026</v>
      </c>
      <c r="F89" s="35"/>
    </row>
    <row r="90" spans="1:6" ht="15.75">
      <c r="A90" s="30">
        <v>85</v>
      </c>
      <c r="B90" s="3" t="s">
        <v>27</v>
      </c>
      <c r="C90" s="47">
        <f>C93+C97+C104+C123+C126+C130+C133+C108+C101+C137+C141+C145+C149</f>
        <v>25467098.42</v>
      </c>
      <c r="D90" s="47">
        <f>D93+D97+D104+D123+D126+D130+D133+D108+D101+D137+D141+D145+D149</f>
        <v>21941866.830000002</v>
      </c>
      <c r="E90" s="52">
        <f t="shared" si="3"/>
        <v>86.15770225621172</v>
      </c>
      <c r="F90" s="35"/>
    </row>
    <row r="91" spans="1:6" ht="126">
      <c r="A91" s="30">
        <v>86</v>
      </c>
      <c r="B91" s="3" t="s">
        <v>89</v>
      </c>
      <c r="C91" s="47">
        <f>C92+C93</f>
        <v>21543811.76</v>
      </c>
      <c r="D91" s="47">
        <f>D92+D93</f>
        <v>19068580.17</v>
      </c>
      <c r="E91" s="52">
        <f t="shared" si="3"/>
        <v>88.51070730855662</v>
      </c>
      <c r="F91" s="35"/>
    </row>
    <row r="92" spans="1:6" ht="15.75">
      <c r="A92" s="30">
        <v>87</v>
      </c>
      <c r="B92" s="3" t="s">
        <v>25</v>
      </c>
      <c r="C92" s="47">
        <v>0</v>
      </c>
      <c r="D92" s="47">
        <v>0</v>
      </c>
      <c r="E92" s="52" t="e">
        <f t="shared" si="3"/>
        <v>#DIV/0!</v>
      </c>
      <c r="F92" s="35"/>
    </row>
    <row r="93" spans="1:6" ht="25.5">
      <c r="A93" s="30">
        <v>88</v>
      </c>
      <c r="B93" s="3" t="s">
        <v>75</v>
      </c>
      <c r="C93" s="47">
        <v>21543811.76</v>
      </c>
      <c r="D93" s="47">
        <v>19068580.17</v>
      </c>
      <c r="E93" s="52">
        <f t="shared" si="3"/>
        <v>88.51070730855662</v>
      </c>
      <c r="F93" s="35" t="s">
        <v>187</v>
      </c>
    </row>
    <row r="94" spans="1:6" ht="31.5">
      <c r="A94" s="30">
        <v>89</v>
      </c>
      <c r="B94" s="3" t="s">
        <v>76</v>
      </c>
      <c r="C94" s="47">
        <f>C93</f>
        <v>21543811.76</v>
      </c>
      <c r="D94" s="47">
        <f>D93</f>
        <v>19068580.17</v>
      </c>
      <c r="E94" s="52">
        <f t="shared" si="3"/>
        <v>88.51070730855662</v>
      </c>
      <c r="F94" s="35"/>
    </row>
    <row r="95" spans="1:6" ht="126">
      <c r="A95" s="30">
        <v>90</v>
      </c>
      <c r="B95" s="3" t="s">
        <v>77</v>
      </c>
      <c r="C95" s="47">
        <f>C96+C97</f>
        <v>2987100</v>
      </c>
      <c r="D95" s="47">
        <f>D96+D97</f>
        <v>2987100</v>
      </c>
      <c r="E95" s="52">
        <f t="shared" si="3"/>
        <v>100</v>
      </c>
      <c r="F95" s="35"/>
    </row>
    <row r="96" spans="1:6" ht="15.75">
      <c r="A96" s="30">
        <v>91</v>
      </c>
      <c r="B96" s="3" t="s">
        <v>25</v>
      </c>
      <c r="C96" s="36">
        <v>422100</v>
      </c>
      <c r="D96" s="36">
        <v>422100</v>
      </c>
      <c r="E96" s="52">
        <f t="shared" si="3"/>
        <v>100</v>
      </c>
      <c r="F96" s="35"/>
    </row>
    <row r="97" spans="1:6" ht="15.75">
      <c r="A97" s="30">
        <v>92</v>
      </c>
      <c r="B97" s="3" t="s">
        <v>27</v>
      </c>
      <c r="C97" s="36">
        <v>2565000</v>
      </c>
      <c r="D97" s="36">
        <v>2565000</v>
      </c>
      <c r="E97" s="52">
        <f t="shared" si="3"/>
        <v>100</v>
      </c>
      <c r="F97" s="35"/>
    </row>
    <row r="98" spans="1:6" ht="31.5">
      <c r="A98" s="30">
        <v>93</v>
      </c>
      <c r="B98" s="3" t="s">
        <v>76</v>
      </c>
      <c r="C98" s="37">
        <v>580096.42</v>
      </c>
      <c r="D98" s="37">
        <v>580096.42</v>
      </c>
      <c r="E98" s="52">
        <f t="shared" si="3"/>
        <v>100</v>
      </c>
      <c r="F98" s="38"/>
    </row>
    <row r="99" spans="1:6" ht="141.75">
      <c r="A99" s="30">
        <v>94</v>
      </c>
      <c r="B99" s="3" t="s">
        <v>90</v>
      </c>
      <c r="C99" s="48">
        <f>C100+C101</f>
        <v>0</v>
      </c>
      <c r="D99" s="48">
        <f>D100+D101</f>
        <v>0</v>
      </c>
      <c r="E99" s="52" t="e">
        <f t="shared" si="3"/>
        <v>#DIV/0!</v>
      </c>
      <c r="F99" s="35"/>
    </row>
    <row r="100" spans="1:6" ht="15.75">
      <c r="A100" s="30">
        <v>95</v>
      </c>
      <c r="B100" s="3" t="s">
        <v>25</v>
      </c>
      <c r="C100" s="47">
        <v>0</v>
      </c>
      <c r="D100" s="47">
        <v>0</v>
      </c>
      <c r="E100" s="52" t="e">
        <f t="shared" si="3"/>
        <v>#DIV/0!</v>
      </c>
      <c r="F100" s="35"/>
    </row>
    <row r="101" spans="1:6" ht="15.75">
      <c r="A101" s="30">
        <v>96</v>
      </c>
      <c r="B101" s="3" t="s">
        <v>27</v>
      </c>
      <c r="C101" s="47">
        <v>0</v>
      </c>
      <c r="D101" s="47">
        <v>0</v>
      </c>
      <c r="E101" s="52" t="e">
        <f t="shared" si="3"/>
        <v>#DIV/0!</v>
      </c>
      <c r="F101" s="35"/>
    </row>
    <row r="102" spans="1:6" ht="94.5">
      <c r="A102" s="30">
        <v>97</v>
      </c>
      <c r="B102" s="3" t="s">
        <v>45</v>
      </c>
      <c r="C102" s="47">
        <f>C103+C104</f>
        <v>0</v>
      </c>
      <c r="D102" s="47">
        <f>D103+D104</f>
        <v>0</v>
      </c>
      <c r="E102" s="52" t="e">
        <f t="shared" si="3"/>
        <v>#DIV/0!</v>
      </c>
      <c r="F102" s="35"/>
    </row>
    <row r="103" spans="1:6" ht="15.75">
      <c r="A103" s="30">
        <v>98</v>
      </c>
      <c r="B103" s="3" t="s">
        <v>25</v>
      </c>
      <c r="C103" s="47">
        <v>0</v>
      </c>
      <c r="D103" s="47">
        <v>0</v>
      </c>
      <c r="E103" s="52" t="e">
        <f t="shared" si="3"/>
        <v>#DIV/0!</v>
      </c>
      <c r="F103" s="35"/>
    </row>
    <row r="104" spans="1:6" ht="15.75">
      <c r="A104" s="30">
        <v>99</v>
      </c>
      <c r="B104" s="3" t="s">
        <v>27</v>
      </c>
      <c r="C104" s="47">
        <v>0</v>
      </c>
      <c r="D104" s="47">
        <v>0</v>
      </c>
      <c r="E104" s="52" t="e">
        <f t="shared" si="3"/>
        <v>#DIV/0!</v>
      </c>
      <c r="F104" s="35"/>
    </row>
    <row r="105" spans="1:6" ht="78.75">
      <c r="A105" s="30">
        <v>100</v>
      </c>
      <c r="B105" s="3" t="s">
        <v>91</v>
      </c>
      <c r="C105" s="36">
        <f>C106+C107+C108</f>
        <v>1182226.66</v>
      </c>
      <c r="D105" s="36">
        <f>D106+D107+D108</f>
        <v>1182226.66</v>
      </c>
      <c r="E105" s="52">
        <f t="shared" si="3"/>
        <v>100</v>
      </c>
      <c r="F105" s="35"/>
    </row>
    <row r="106" spans="1:6" ht="15.75">
      <c r="A106" s="30">
        <v>101</v>
      </c>
      <c r="B106" s="3" t="s">
        <v>24</v>
      </c>
      <c r="C106" s="36">
        <f>C110+C114+C118</f>
        <v>0</v>
      </c>
      <c r="D106" s="36">
        <f>D110+D114+D118</f>
        <v>0</v>
      </c>
      <c r="E106" s="52" t="e">
        <f t="shared" si="3"/>
        <v>#DIV/0!</v>
      </c>
      <c r="F106" s="36"/>
    </row>
    <row r="107" spans="1:6" ht="15.75">
      <c r="A107" s="30">
        <v>102</v>
      </c>
      <c r="B107" s="3" t="s">
        <v>25</v>
      </c>
      <c r="C107" s="36">
        <v>873940</v>
      </c>
      <c r="D107" s="36">
        <v>873940</v>
      </c>
      <c r="E107" s="52">
        <f t="shared" si="3"/>
        <v>100</v>
      </c>
      <c r="F107" s="37"/>
    </row>
    <row r="108" spans="1:6" ht="15.75">
      <c r="A108" s="30">
        <v>103</v>
      </c>
      <c r="B108" s="3" t="s">
        <v>27</v>
      </c>
      <c r="C108" s="36">
        <v>308286.66</v>
      </c>
      <c r="D108" s="36">
        <v>308286.66</v>
      </c>
      <c r="E108" s="52">
        <f t="shared" si="3"/>
        <v>100</v>
      </c>
      <c r="F108" s="37"/>
    </row>
    <row r="109" spans="1:6" ht="47.25">
      <c r="A109" s="30">
        <v>104</v>
      </c>
      <c r="B109" s="32" t="s">
        <v>166</v>
      </c>
      <c r="C109" s="36">
        <f>C110+C111+C112</f>
        <v>1182226.66</v>
      </c>
      <c r="D109" s="36">
        <v>1182226.66</v>
      </c>
      <c r="E109" s="52">
        <f t="shared" si="3"/>
        <v>100</v>
      </c>
      <c r="F109" s="36"/>
    </row>
    <row r="110" spans="1:6" ht="15.75">
      <c r="A110" s="30">
        <v>105</v>
      </c>
      <c r="B110" s="3" t="s">
        <v>24</v>
      </c>
      <c r="C110" s="36">
        <v>0</v>
      </c>
      <c r="D110" s="36">
        <v>0</v>
      </c>
      <c r="E110" s="52" t="e">
        <f t="shared" si="3"/>
        <v>#DIV/0!</v>
      </c>
      <c r="F110" s="39"/>
    </row>
    <row r="111" spans="1:6" ht="15.75">
      <c r="A111" s="30">
        <v>106</v>
      </c>
      <c r="B111" s="3" t="s">
        <v>25</v>
      </c>
      <c r="C111" s="36">
        <v>873940</v>
      </c>
      <c r="D111" s="36">
        <v>873940</v>
      </c>
      <c r="E111" s="52">
        <f t="shared" si="3"/>
        <v>100</v>
      </c>
      <c r="F111" s="39"/>
    </row>
    <row r="112" spans="1:6" ht="15.75">
      <c r="A112" s="30">
        <v>107</v>
      </c>
      <c r="B112" s="3" t="s">
        <v>27</v>
      </c>
      <c r="C112" s="36">
        <v>308286.66</v>
      </c>
      <c r="D112" s="36">
        <v>308286.66</v>
      </c>
      <c r="E112" s="52">
        <f t="shared" si="3"/>
        <v>100</v>
      </c>
      <c r="F112" s="39"/>
    </row>
    <row r="113" spans="1:6" ht="31.5">
      <c r="A113" s="30">
        <v>108</v>
      </c>
      <c r="B113" s="32" t="s">
        <v>78</v>
      </c>
      <c r="C113" s="36">
        <f>C114+C115+C116</f>
        <v>0</v>
      </c>
      <c r="D113" s="36">
        <f>D114+D115+D116</f>
        <v>0</v>
      </c>
      <c r="E113" s="52" t="e">
        <f t="shared" si="3"/>
        <v>#DIV/0!</v>
      </c>
      <c r="F113" s="36"/>
    </row>
    <row r="114" spans="1:6" ht="15.75">
      <c r="A114" s="30">
        <v>109</v>
      </c>
      <c r="B114" s="3" t="s">
        <v>24</v>
      </c>
      <c r="C114" s="36">
        <v>0</v>
      </c>
      <c r="D114" s="36">
        <v>0</v>
      </c>
      <c r="E114" s="52" t="e">
        <f t="shared" si="3"/>
        <v>#DIV/0!</v>
      </c>
      <c r="F114" s="39"/>
    </row>
    <row r="115" spans="1:6" ht="15.75">
      <c r="A115" s="30">
        <v>110</v>
      </c>
      <c r="B115" s="3" t="s">
        <v>25</v>
      </c>
      <c r="C115" s="36">
        <v>0</v>
      </c>
      <c r="D115" s="36">
        <v>0</v>
      </c>
      <c r="E115" s="52" t="e">
        <f t="shared" si="3"/>
        <v>#DIV/0!</v>
      </c>
      <c r="F115" s="39"/>
    </row>
    <row r="116" spans="1:6" ht="15.75">
      <c r="A116" s="30">
        <v>111</v>
      </c>
      <c r="B116" s="3" t="s">
        <v>27</v>
      </c>
      <c r="C116" s="36">
        <v>0</v>
      </c>
      <c r="D116" s="36">
        <v>0</v>
      </c>
      <c r="E116" s="52" t="e">
        <f t="shared" si="3"/>
        <v>#DIV/0!</v>
      </c>
      <c r="F116" s="39"/>
    </row>
    <row r="117" spans="1:6" ht="63">
      <c r="A117" s="30">
        <v>112</v>
      </c>
      <c r="B117" s="32" t="s">
        <v>79</v>
      </c>
      <c r="C117" s="36">
        <f>C118+C119+C120</f>
        <v>0</v>
      </c>
      <c r="D117" s="36">
        <f>D118+D119+D120</f>
        <v>0</v>
      </c>
      <c r="E117" s="52" t="e">
        <f t="shared" si="3"/>
        <v>#DIV/0!</v>
      </c>
      <c r="F117" s="36"/>
    </row>
    <row r="118" spans="1:6" ht="15.75">
      <c r="A118" s="30">
        <v>113</v>
      </c>
      <c r="B118" s="3" t="s">
        <v>24</v>
      </c>
      <c r="C118" s="36">
        <v>0</v>
      </c>
      <c r="D118" s="36">
        <v>0</v>
      </c>
      <c r="E118" s="52" t="e">
        <f t="shared" si="3"/>
        <v>#DIV/0!</v>
      </c>
      <c r="F118" s="39"/>
    </row>
    <row r="119" spans="1:6" ht="15.75">
      <c r="A119" s="30">
        <v>114</v>
      </c>
      <c r="B119" s="3" t="s">
        <v>25</v>
      </c>
      <c r="C119" s="36">
        <v>0</v>
      </c>
      <c r="D119" s="36">
        <v>0</v>
      </c>
      <c r="E119" s="52" t="e">
        <f t="shared" si="3"/>
        <v>#DIV/0!</v>
      </c>
      <c r="F119" s="39"/>
    </row>
    <row r="120" spans="1:6" ht="15.75">
      <c r="A120" s="30">
        <v>115</v>
      </c>
      <c r="B120" s="3" t="s">
        <v>27</v>
      </c>
      <c r="C120" s="36">
        <v>0</v>
      </c>
      <c r="D120" s="36">
        <v>0</v>
      </c>
      <c r="E120" s="52" t="e">
        <f t="shared" si="3"/>
        <v>#DIV/0!</v>
      </c>
      <c r="F120" s="39"/>
    </row>
    <row r="121" spans="1:6" ht="94.5">
      <c r="A121" s="30">
        <v>116</v>
      </c>
      <c r="B121" s="3" t="s">
        <v>92</v>
      </c>
      <c r="C121" s="47">
        <f>C123+C122</f>
        <v>0</v>
      </c>
      <c r="D121" s="47">
        <f>D123+D122</f>
        <v>0</v>
      </c>
      <c r="E121" s="52" t="e">
        <f t="shared" si="3"/>
        <v>#DIV/0!</v>
      </c>
      <c r="F121" s="35"/>
    </row>
    <row r="122" spans="1:6" ht="15.75">
      <c r="A122" s="30">
        <v>117</v>
      </c>
      <c r="B122" s="3" t="s">
        <v>167</v>
      </c>
      <c r="C122" s="47">
        <v>0</v>
      </c>
      <c r="D122" s="47">
        <v>0</v>
      </c>
      <c r="E122" s="52" t="e">
        <f t="shared" si="3"/>
        <v>#DIV/0!</v>
      </c>
      <c r="F122" s="35"/>
    </row>
    <row r="123" spans="1:6" ht="15.75">
      <c r="A123" s="30">
        <v>118</v>
      </c>
      <c r="B123" s="3" t="s">
        <v>168</v>
      </c>
      <c r="C123" s="47">
        <v>0</v>
      </c>
      <c r="D123" s="47">
        <v>0</v>
      </c>
      <c r="E123" s="52" t="e">
        <f t="shared" si="3"/>
        <v>#DIV/0!</v>
      </c>
      <c r="F123" s="35"/>
    </row>
    <row r="124" spans="1:6" ht="78.75">
      <c r="A124" s="30">
        <v>119</v>
      </c>
      <c r="B124" s="3" t="s">
        <v>93</v>
      </c>
      <c r="C124" s="47">
        <f>C125+C126</f>
        <v>0</v>
      </c>
      <c r="D124" s="47">
        <f>D125+D126</f>
        <v>0</v>
      </c>
      <c r="E124" s="52" t="e">
        <f t="shared" si="3"/>
        <v>#DIV/0!</v>
      </c>
      <c r="F124" s="35"/>
    </row>
    <row r="125" spans="1:6" ht="15.75">
      <c r="A125" s="30">
        <v>120</v>
      </c>
      <c r="B125" s="3" t="s">
        <v>25</v>
      </c>
      <c r="C125" s="47">
        <v>0</v>
      </c>
      <c r="D125" s="47">
        <v>0</v>
      </c>
      <c r="E125" s="52" t="e">
        <f t="shared" si="3"/>
        <v>#DIV/0!</v>
      </c>
      <c r="F125" s="35"/>
    </row>
    <row r="126" spans="1:6" ht="15.75">
      <c r="A126" s="30">
        <v>121</v>
      </c>
      <c r="B126" s="3" t="s">
        <v>27</v>
      </c>
      <c r="C126" s="47">
        <v>0</v>
      </c>
      <c r="D126" s="47">
        <v>0</v>
      </c>
      <c r="E126" s="52" t="e">
        <f t="shared" si="3"/>
        <v>#DIV/0!</v>
      </c>
      <c r="F126" s="35"/>
    </row>
    <row r="127" spans="1:6" ht="141.75">
      <c r="A127" s="30">
        <v>122</v>
      </c>
      <c r="B127" s="3" t="s">
        <v>94</v>
      </c>
      <c r="C127" s="47">
        <f>C129+C130</f>
        <v>0</v>
      </c>
      <c r="D127" s="47">
        <f>D129+D130</f>
        <v>0</v>
      </c>
      <c r="E127" s="52" t="e">
        <f t="shared" si="3"/>
        <v>#DIV/0!</v>
      </c>
      <c r="F127" s="35"/>
    </row>
    <row r="128" spans="1:6" ht="15.75">
      <c r="A128" s="30">
        <v>123</v>
      </c>
      <c r="B128" s="3" t="s">
        <v>24</v>
      </c>
      <c r="C128" s="47">
        <v>0</v>
      </c>
      <c r="D128" s="47">
        <v>0</v>
      </c>
      <c r="E128" s="52" t="e">
        <f t="shared" si="3"/>
        <v>#DIV/0!</v>
      </c>
      <c r="F128" s="35"/>
    </row>
    <row r="129" spans="1:6" ht="15.75">
      <c r="A129" s="30">
        <v>124</v>
      </c>
      <c r="B129" s="3" t="s">
        <v>25</v>
      </c>
      <c r="C129" s="47">
        <v>0</v>
      </c>
      <c r="D129" s="47">
        <v>0</v>
      </c>
      <c r="E129" s="52" t="e">
        <f t="shared" si="3"/>
        <v>#DIV/0!</v>
      </c>
      <c r="F129" s="35"/>
    </row>
    <row r="130" spans="1:6" ht="15.75">
      <c r="A130" s="30">
        <v>125</v>
      </c>
      <c r="B130" s="3" t="s">
        <v>27</v>
      </c>
      <c r="C130" s="47">
        <v>0</v>
      </c>
      <c r="D130" s="47">
        <v>0</v>
      </c>
      <c r="E130" s="52" t="e">
        <f t="shared" si="3"/>
        <v>#DIV/0!</v>
      </c>
      <c r="F130" s="35"/>
    </row>
    <row r="131" spans="1:6" ht="63">
      <c r="A131" s="30">
        <v>126</v>
      </c>
      <c r="B131" s="3" t="s">
        <v>95</v>
      </c>
      <c r="C131" s="47">
        <f>C132+C133</f>
        <v>0</v>
      </c>
      <c r="D131" s="47">
        <f>D132+D133</f>
        <v>0</v>
      </c>
      <c r="E131" s="52" t="e">
        <f t="shared" si="3"/>
        <v>#DIV/0!</v>
      </c>
      <c r="F131" s="35"/>
    </row>
    <row r="132" spans="1:6" ht="15.75">
      <c r="A132" s="30">
        <v>127</v>
      </c>
      <c r="B132" s="3" t="s">
        <v>25</v>
      </c>
      <c r="C132" s="47">
        <v>0</v>
      </c>
      <c r="D132" s="47">
        <v>0</v>
      </c>
      <c r="E132" s="52" t="e">
        <f t="shared" si="3"/>
        <v>#DIV/0!</v>
      </c>
      <c r="F132" s="35"/>
    </row>
    <row r="133" spans="1:6" ht="15.75">
      <c r="A133" s="30">
        <v>128</v>
      </c>
      <c r="B133" s="3" t="s">
        <v>27</v>
      </c>
      <c r="C133" s="47">
        <v>0</v>
      </c>
      <c r="D133" s="47">
        <v>0</v>
      </c>
      <c r="E133" s="52" t="e">
        <f t="shared" si="3"/>
        <v>#DIV/0!</v>
      </c>
      <c r="F133" s="35"/>
    </row>
    <row r="134" spans="1:6" ht="204.75">
      <c r="A134" s="30">
        <v>129</v>
      </c>
      <c r="B134" s="3" t="s">
        <v>96</v>
      </c>
      <c r="C134" s="47">
        <f>C135+C136+C137</f>
        <v>0</v>
      </c>
      <c r="D134" s="47">
        <f>D135+D136+D137</f>
        <v>0</v>
      </c>
      <c r="E134" s="52" t="e">
        <f t="shared" si="3"/>
        <v>#DIV/0!</v>
      </c>
      <c r="F134" s="35"/>
    </row>
    <row r="135" spans="1:6" ht="15.75">
      <c r="A135" s="30">
        <v>130</v>
      </c>
      <c r="B135" s="3" t="s">
        <v>24</v>
      </c>
      <c r="C135" s="47">
        <v>0</v>
      </c>
      <c r="D135" s="47">
        <v>0</v>
      </c>
      <c r="E135" s="52" t="e">
        <f t="shared" si="3"/>
        <v>#DIV/0!</v>
      </c>
      <c r="F135" s="35"/>
    </row>
    <row r="136" spans="1:6" ht="15.75">
      <c r="A136" s="30">
        <v>131</v>
      </c>
      <c r="B136" s="3" t="s">
        <v>25</v>
      </c>
      <c r="C136" s="47">
        <v>0</v>
      </c>
      <c r="D136" s="47">
        <v>0</v>
      </c>
      <c r="E136" s="52" t="e">
        <f t="shared" si="3"/>
        <v>#DIV/0!</v>
      </c>
      <c r="F136" s="35"/>
    </row>
    <row r="137" spans="1:6" ht="15.75">
      <c r="A137" s="30">
        <v>132</v>
      </c>
      <c r="B137" s="3" t="s">
        <v>169</v>
      </c>
      <c r="C137" s="47">
        <v>0</v>
      </c>
      <c r="D137" s="47">
        <v>0</v>
      </c>
      <c r="E137" s="52" t="e">
        <f t="shared" si="3"/>
        <v>#DIV/0!</v>
      </c>
      <c r="F137" s="35"/>
    </row>
    <row r="138" spans="1:6" ht="110.25">
      <c r="A138" s="30">
        <v>133</v>
      </c>
      <c r="B138" s="3" t="s">
        <v>97</v>
      </c>
      <c r="C138" s="47">
        <f>C139+C140+C141</f>
        <v>385198.59</v>
      </c>
      <c r="D138" s="47">
        <f>D139+D140+D141</f>
        <v>0</v>
      </c>
      <c r="E138" s="52">
        <f t="shared" si="3"/>
        <v>0</v>
      </c>
      <c r="F138" s="35"/>
    </row>
    <row r="139" spans="1:6" ht="15.75">
      <c r="A139" s="30">
        <v>134</v>
      </c>
      <c r="B139" s="3" t="s">
        <v>24</v>
      </c>
      <c r="C139" s="47">
        <v>0</v>
      </c>
      <c r="D139" s="47">
        <v>0</v>
      </c>
      <c r="E139" s="52" t="e">
        <f t="shared" si="3"/>
        <v>#DIV/0!</v>
      </c>
      <c r="F139" s="35"/>
    </row>
    <row r="140" spans="1:6" ht="15.75">
      <c r="A140" s="30">
        <v>135</v>
      </c>
      <c r="B140" s="3" t="s">
        <v>25</v>
      </c>
      <c r="C140" s="47">
        <v>385198.59</v>
      </c>
      <c r="D140" s="47">
        <v>0</v>
      </c>
      <c r="E140" s="52">
        <f t="shared" si="3"/>
        <v>0</v>
      </c>
      <c r="F140" s="35"/>
    </row>
    <row r="141" spans="1:6" ht="15.75">
      <c r="A141" s="30">
        <v>136</v>
      </c>
      <c r="B141" s="3" t="s">
        <v>27</v>
      </c>
      <c r="C141" s="47">
        <v>0</v>
      </c>
      <c r="D141" s="47">
        <v>0</v>
      </c>
      <c r="E141" s="52" t="e">
        <f t="shared" si="3"/>
        <v>#DIV/0!</v>
      </c>
      <c r="F141" s="35"/>
    </row>
    <row r="142" spans="1:6" ht="78.75">
      <c r="A142" s="30">
        <v>137</v>
      </c>
      <c r="B142" s="3" t="s">
        <v>98</v>
      </c>
      <c r="C142" s="47">
        <f>C143+C144+C145</f>
        <v>0</v>
      </c>
      <c r="D142" s="47">
        <f>D143+D144+D145</f>
        <v>0</v>
      </c>
      <c r="E142" s="52" t="e">
        <f t="shared" si="3"/>
        <v>#DIV/0!</v>
      </c>
      <c r="F142" s="35"/>
    </row>
    <row r="143" spans="1:6" ht="15.75">
      <c r="A143" s="30">
        <v>138</v>
      </c>
      <c r="B143" s="3" t="s">
        <v>24</v>
      </c>
      <c r="C143" s="47">
        <v>0</v>
      </c>
      <c r="D143" s="47">
        <v>0</v>
      </c>
      <c r="E143" s="52" t="e">
        <f t="shared" si="3"/>
        <v>#DIV/0!</v>
      </c>
      <c r="F143" s="35"/>
    </row>
    <row r="144" spans="1:6" ht="15.75">
      <c r="A144" s="30">
        <v>139</v>
      </c>
      <c r="B144" s="3" t="s">
        <v>25</v>
      </c>
      <c r="C144" s="47">
        <v>0</v>
      </c>
      <c r="D144" s="47">
        <v>0</v>
      </c>
      <c r="E144" s="52" t="e">
        <f t="shared" si="3"/>
        <v>#DIV/0!</v>
      </c>
      <c r="F144" s="35"/>
    </row>
    <row r="145" spans="1:6" ht="15.75">
      <c r="A145" s="30">
        <v>140</v>
      </c>
      <c r="B145" s="3" t="s">
        <v>27</v>
      </c>
      <c r="C145" s="47">
        <v>0</v>
      </c>
      <c r="D145" s="47">
        <v>0</v>
      </c>
      <c r="E145" s="52" t="e">
        <f t="shared" si="3"/>
        <v>#DIV/0!</v>
      </c>
      <c r="F145" s="35"/>
    </row>
    <row r="146" spans="1:6" ht="63">
      <c r="A146" s="30">
        <v>141</v>
      </c>
      <c r="B146" s="3" t="s">
        <v>99</v>
      </c>
      <c r="C146" s="47">
        <f>C147+C148+C149</f>
        <v>1050000</v>
      </c>
      <c r="D146" s="47">
        <f>D147+D148+D149</f>
        <v>0</v>
      </c>
      <c r="E146" s="52">
        <f t="shared" si="3"/>
        <v>0</v>
      </c>
      <c r="F146" s="35"/>
    </row>
    <row r="147" spans="1:6" ht="15.75">
      <c r="A147" s="30">
        <v>142</v>
      </c>
      <c r="B147" s="3" t="s">
        <v>24</v>
      </c>
      <c r="C147" s="47">
        <v>0</v>
      </c>
      <c r="D147" s="47">
        <v>0</v>
      </c>
      <c r="E147" s="52" t="e">
        <f t="shared" si="3"/>
        <v>#DIV/0!</v>
      </c>
      <c r="F147" s="35"/>
    </row>
    <row r="148" spans="1:6" ht="18.75" customHeight="1">
      <c r="A148" s="30">
        <v>143</v>
      </c>
      <c r="B148" s="3" t="s">
        <v>25</v>
      </c>
      <c r="C148" s="47">
        <v>0</v>
      </c>
      <c r="D148" s="47">
        <v>0</v>
      </c>
      <c r="E148" s="52" t="e">
        <f t="shared" si="3"/>
        <v>#DIV/0!</v>
      </c>
      <c r="F148" s="35"/>
    </row>
    <row r="149" spans="1:6" ht="15.75">
      <c r="A149" s="30">
        <v>144</v>
      </c>
      <c r="B149" s="3" t="s">
        <v>27</v>
      </c>
      <c r="C149" s="47">
        <v>1050000</v>
      </c>
      <c r="D149" s="47">
        <v>0</v>
      </c>
      <c r="E149" s="52">
        <f t="shared" si="3"/>
        <v>0</v>
      </c>
      <c r="F149" s="35"/>
    </row>
    <row r="150" spans="1:6" ht="63">
      <c r="A150" s="30">
        <v>145</v>
      </c>
      <c r="B150" s="3" t="s">
        <v>170</v>
      </c>
      <c r="C150" s="47">
        <f>C151</f>
        <v>235530</v>
      </c>
      <c r="D150" s="47">
        <f>D151</f>
        <v>235530</v>
      </c>
      <c r="E150" s="52">
        <f t="shared" si="3"/>
        <v>100</v>
      </c>
      <c r="F150" s="35"/>
    </row>
    <row r="151" spans="1:6" ht="15.75">
      <c r="A151" s="30">
        <v>146</v>
      </c>
      <c r="B151" s="3" t="s">
        <v>25</v>
      </c>
      <c r="C151" s="47">
        <v>235530</v>
      </c>
      <c r="D151" s="47">
        <v>235530</v>
      </c>
      <c r="E151" s="52">
        <f>D151/C151*100</f>
        <v>100</v>
      </c>
      <c r="F151" s="35"/>
    </row>
    <row r="152" spans="1:6" ht="47.25">
      <c r="A152" s="30">
        <v>147</v>
      </c>
      <c r="B152" s="3" t="s">
        <v>171</v>
      </c>
      <c r="C152" s="47">
        <f>C153</f>
        <v>0</v>
      </c>
      <c r="D152" s="47">
        <f>D153</f>
        <v>0</v>
      </c>
      <c r="E152" s="52" t="e">
        <f>D152/C152*100</f>
        <v>#DIV/0!</v>
      </c>
      <c r="F152" s="35"/>
    </row>
    <row r="153" spans="1:6" ht="15.75">
      <c r="A153" s="30">
        <v>148</v>
      </c>
      <c r="B153" s="3" t="s">
        <v>27</v>
      </c>
      <c r="C153" s="47">
        <v>0</v>
      </c>
      <c r="D153" s="47">
        <v>0</v>
      </c>
      <c r="E153" s="52" t="e">
        <f>D153/C153*100</f>
        <v>#DIV/0!</v>
      </c>
      <c r="F153" s="35"/>
    </row>
    <row r="154" spans="1:6" ht="18.75">
      <c r="A154" s="30">
        <v>149</v>
      </c>
      <c r="B154" s="64" t="s">
        <v>172</v>
      </c>
      <c r="C154" s="64"/>
      <c r="D154" s="64"/>
      <c r="E154" s="64"/>
      <c r="F154" s="64"/>
    </row>
    <row r="155" spans="1:6" ht="31.5">
      <c r="A155" s="30">
        <v>150</v>
      </c>
      <c r="B155" s="3" t="s">
        <v>46</v>
      </c>
      <c r="C155" s="47">
        <f>C156+C157</f>
        <v>32696948.46</v>
      </c>
      <c r="D155" s="47">
        <f>D156+D157</f>
        <v>28688952.830000002</v>
      </c>
      <c r="E155" s="52">
        <f aca="true" t="shared" si="4" ref="E155:E165">D155/C155*100</f>
        <v>87.74198872135361</v>
      </c>
      <c r="F155" s="35"/>
    </row>
    <row r="156" spans="1:6" ht="15.75">
      <c r="A156" s="30">
        <v>151</v>
      </c>
      <c r="B156" s="3" t="s">
        <v>27</v>
      </c>
      <c r="C156" s="47">
        <f>C159+C161+C163</f>
        <v>14217567.04</v>
      </c>
      <c r="D156" s="47">
        <f>D159+D161+D163</f>
        <v>10209571.41</v>
      </c>
      <c r="E156" s="52">
        <f t="shared" si="4"/>
        <v>71.80955350009027</v>
      </c>
      <c r="F156" s="35"/>
    </row>
    <row r="157" spans="1:6" ht="15.75">
      <c r="A157" s="30">
        <v>152</v>
      </c>
      <c r="B157" s="3" t="s">
        <v>25</v>
      </c>
      <c r="C157" s="47">
        <f>C165</f>
        <v>18479381.42</v>
      </c>
      <c r="D157" s="47">
        <f>D165</f>
        <v>18479381.42</v>
      </c>
      <c r="E157" s="52">
        <f t="shared" si="4"/>
        <v>100</v>
      </c>
      <c r="F157" s="35"/>
    </row>
    <row r="158" spans="1:6" ht="94.5">
      <c r="A158" s="30">
        <v>153</v>
      </c>
      <c r="B158" s="3" t="s">
        <v>47</v>
      </c>
      <c r="C158" s="47">
        <f>C159</f>
        <v>11675202.49</v>
      </c>
      <c r="D158" s="47">
        <f>D159</f>
        <v>7803628.86</v>
      </c>
      <c r="E158" s="52">
        <f t="shared" si="4"/>
        <v>66.83934489944765</v>
      </c>
      <c r="F158" s="35"/>
    </row>
    <row r="159" spans="1:6" ht="15.75">
      <c r="A159" s="30">
        <v>154</v>
      </c>
      <c r="B159" s="3" t="s">
        <v>27</v>
      </c>
      <c r="C159" s="47">
        <v>11675202.49</v>
      </c>
      <c r="D159" s="47">
        <v>7803628.86</v>
      </c>
      <c r="E159" s="52">
        <f t="shared" si="4"/>
        <v>66.83934489944765</v>
      </c>
      <c r="F159" s="35" t="s">
        <v>188</v>
      </c>
    </row>
    <row r="160" spans="1:6" ht="63">
      <c r="A160" s="30">
        <v>155</v>
      </c>
      <c r="B160" s="3" t="s">
        <v>100</v>
      </c>
      <c r="C160" s="47">
        <v>2242364.55</v>
      </c>
      <c r="D160" s="47">
        <v>3147400</v>
      </c>
      <c r="E160" s="52">
        <f t="shared" si="4"/>
        <v>140.36076337364503</v>
      </c>
      <c r="F160" s="35"/>
    </row>
    <row r="161" spans="1:6" ht="15.75">
      <c r="A161" s="30">
        <v>156</v>
      </c>
      <c r="B161" s="3" t="s">
        <v>27</v>
      </c>
      <c r="C161" s="47">
        <v>2242364.55</v>
      </c>
      <c r="D161" s="47">
        <v>2242164.55</v>
      </c>
      <c r="E161" s="52">
        <f t="shared" si="4"/>
        <v>99.99108084365676</v>
      </c>
      <c r="F161" s="35" t="s">
        <v>189</v>
      </c>
    </row>
    <row r="162" spans="1:6" ht="63">
      <c r="A162" s="30">
        <v>157</v>
      </c>
      <c r="B162" s="3" t="s">
        <v>101</v>
      </c>
      <c r="C162" s="47">
        <f aca="true" t="shared" si="5" ref="C162:D164">C163</f>
        <v>300000</v>
      </c>
      <c r="D162" s="47">
        <f>D163</f>
        <v>163778</v>
      </c>
      <c r="E162" s="52">
        <f t="shared" si="4"/>
        <v>54.592666666666666</v>
      </c>
      <c r="F162" s="35"/>
    </row>
    <row r="163" spans="1:6" ht="15.75">
      <c r="A163" s="30">
        <v>158</v>
      </c>
      <c r="B163" s="3" t="s">
        <v>27</v>
      </c>
      <c r="C163" s="47">
        <v>300000</v>
      </c>
      <c r="D163" s="47">
        <v>163778</v>
      </c>
      <c r="E163" s="52">
        <f t="shared" si="4"/>
        <v>54.592666666666666</v>
      </c>
      <c r="F163" s="35" t="s">
        <v>190</v>
      </c>
    </row>
    <row r="164" spans="1:6" ht="78.75">
      <c r="A164" s="30">
        <v>159</v>
      </c>
      <c r="B164" s="8" t="s">
        <v>173</v>
      </c>
      <c r="C164" s="47">
        <f t="shared" si="5"/>
        <v>18479381.42</v>
      </c>
      <c r="D164" s="47">
        <f t="shared" si="5"/>
        <v>18479381.42</v>
      </c>
      <c r="E164" s="52">
        <f t="shared" si="4"/>
        <v>100</v>
      </c>
      <c r="F164" s="49"/>
    </row>
    <row r="165" spans="1:6" ht="15.75">
      <c r="A165" s="30">
        <v>160</v>
      </c>
      <c r="B165" s="50" t="s">
        <v>25</v>
      </c>
      <c r="C165" s="47">
        <v>18479381.42</v>
      </c>
      <c r="D165" s="47">
        <v>18479381.42</v>
      </c>
      <c r="E165" s="52">
        <f t="shared" si="4"/>
        <v>100</v>
      </c>
      <c r="F165" s="49"/>
    </row>
    <row r="166" ht="15.75">
      <c r="B166" s="51" t="s">
        <v>174</v>
      </c>
    </row>
    <row r="169" spans="2:7" s="40" customFormat="1" ht="37.5">
      <c r="B169" s="41" t="s">
        <v>148</v>
      </c>
      <c r="C169" s="59"/>
      <c r="D169" s="59"/>
      <c r="E169" s="59" t="s">
        <v>149</v>
      </c>
      <c r="F169" s="59"/>
      <c r="G169" s="59"/>
    </row>
  </sheetData>
  <sheetProtection/>
  <mergeCells count="12">
    <mergeCell ref="A2:F2"/>
    <mergeCell ref="A3:F3"/>
    <mergeCell ref="A1:F1"/>
    <mergeCell ref="C4:E4"/>
    <mergeCell ref="B10:F10"/>
    <mergeCell ref="C169:D169"/>
    <mergeCell ref="E169:G169"/>
    <mergeCell ref="B33:F33"/>
    <mergeCell ref="B61:F61"/>
    <mergeCell ref="B73:F73"/>
    <mergeCell ref="B86:F86"/>
    <mergeCell ref="B154:F154"/>
  </mergeCells>
  <printOptions/>
  <pageMargins left="0.7" right="0.7" top="0.75" bottom="0.75" header="0.3" footer="0.3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2019-03-15T09:11:24Z</cp:lastPrinted>
  <dcterms:created xsi:type="dcterms:W3CDTF">1996-10-08T23:32:33Z</dcterms:created>
  <dcterms:modified xsi:type="dcterms:W3CDTF">2019-04-01T08:22:55Z</dcterms:modified>
  <cp:category/>
  <cp:version/>
  <cp:contentType/>
  <cp:contentStatus/>
</cp:coreProperties>
</file>