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kind_of_purchase_method">[1]TEHSHEET!$O$2:$O$4</definedName>
    <definedName name="List02_costs_OPS">'[1]Показатели (факт)'!$G$32</definedName>
    <definedName name="List02_costs_PH">'[1]Показатели (факт)'!$G$34</definedName>
    <definedName name="org">[1]Титульный!$F$17</definedName>
    <definedName name="unit_for_List02">[1]TEHSHEET!$T$2:$T$3</definedName>
  </definedNames>
  <calcPr calcId="145621"/>
</workbook>
</file>

<file path=xl/calcChain.xml><?xml version="1.0" encoding="utf-8"?>
<calcChain xmlns="http://schemas.openxmlformats.org/spreadsheetml/2006/main">
  <c r="D100" i="1" l="1"/>
  <c r="D96" i="1"/>
  <c r="B91" i="1"/>
  <c r="M84" i="1"/>
  <c r="M82" i="1"/>
  <c r="M77" i="1"/>
  <c r="M70" i="1"/>
  <c r="M68" i="1"/>
  <c r="B64" i="1"/>
  <c r="E49" i="1"/>
  <c r="E32" i="1"/>
  <c r="E10" i="1"/>
  <c r="E7" i="1"/>
  <c r="B3" i="1"/>
</calcChain>
</file>

<file path=xl/sharedStrings.xml><?xml version="1.0" encoding="utf-8"?>
<sst xmlns="http://schemas.openxmlformats.org/spreadsheetml/2006/main" count="286" uniqueCount="170">
  <si>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</si>
  <si>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</si>
  <si>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</si>
  <si>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</si>
  <si>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</si>
  <si>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</si>
  <si>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</si>
  <si>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</si>
  <si>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</si>
  <si>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</si>
  <si>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</si>
  <si>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</si>
  <si>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</si>
  <si>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Холодное водоснабжение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</si>
  <si>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</si>
  <si>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</si>
  <si>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</si>
  <si>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</si>
  <si>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</si>
  <si>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</si>
  <si>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</si>
  <si>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</si>
  <si>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</si>
  <si>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</si>
  <si>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</si>
  <si>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</si>
  <si>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</si>
  <si>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</si>
  <si>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</si>
  <si>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</si>
  <si>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</si>
  <si>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</si>
  <si>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</si>
  <si>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</si>
  <si>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</si>
  <si>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</si>
  <si>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</si>
  <si>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</si>
  <si>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</si>
  <si>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</si>
  <si>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</si>
  <si>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</si>
  <si>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</si>
  <si>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</si>
  <si>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</si>
  <si>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</si>
  <si>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</si>
  <si>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</si>
  <si>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</si>
  <si>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</si>
  <si>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</si>
  <si>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</si>
  <si>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</si>
  <si>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</si>
  <si>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есть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</si>
  <si>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</si>
  <si>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</si>
  <si>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</si>
  <si>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</si>
  <si>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</si>
  <si>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</si>
  <si>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2.14.1</t>
  </si>
  <si>
    <t>Горюче-смазочные материалы</t>
  </si>
  <si>
    <t>2.14.2</t>
  </si>
  <si>
    <t>Материалы и малоценные и основные средства</t>
  </si>
  <si>
    <t>2.14.3</t>
  </si>
  <si>
    <t xml:space="preserve">Административные расходы </t>
  </si>
  <si>
    <t>2.14.4</t>
  </si>
  <si>
    <t>Расходы, связанные с уплатой налогов и сборов</t>
  </si>
  <si>
    <t>2.14.5</t>
  </si>
  <si>
    <t>Прочие производственные расходы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</si>
  <si>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</si>
  <si>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</si>
  <si>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</si>
  <si>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</si>
  <si>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</si>
  <si>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</si>
  <si>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</si>
  <si>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</si>
  <si>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</si>
  <si>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</si>
  <si>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</si>
  <si>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</si>
  <si>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</si>
  <si>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</si>
  <si>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</si>
  <si>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</si>
  <si>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</si>
  <si>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</si>
  <si>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</si>
  <si>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</si>
  <si>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</si>
  <si>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</si>
  <si>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</si>
  <si>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</si>
  <si>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</si>
  <si>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</si>
  <si>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</si>
  <si>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</si>
  <si>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</si>
  <si>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</si>
  <si>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</si>
  <si>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</si>
  <si>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</si>
  <si>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</si>
  <si>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</si>
  <si>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</si>
  <si>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</si>
  <si>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</si>
  <si>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</si>
  <si>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</si>
  <si>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16</t>
  </si>
  <si>
    <t>Комментарии</t>
  </si>
  <si>
    <t>на собственные нужды списываются 287,78 тыс.руб и себ/ть услуги составит 21847 т.р. Вал.прибыль 7454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</si>
  <si>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</si>
  <si>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</si>
  <si>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</si>
  <si>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</si>
  <si>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</si>
  <si>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</si>
  <si>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</si>
  <si>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</si>
  <si>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</si>
  <si>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статье:</t>
  </si>
  <si>
    <t>0</t>
  </si>
  <si>
    <t>ОАО ПКП "Энергоснабкомплект"</t>
  </si>
  <si>
    <t>Итого по поставщику</t>
  </si>
  <si>
    <t>прямые договора без торгов</t>
  </si>
  <si>
    <t>№ 653 от 30.04.13</t>
  </si>
  <si>
    <t>Агрегат ЭЦВ 6-10-80 ЛИВН</t>
  </si>
  <si>
    <t>шт</t>
  </si>
  <si>
    <t>О</t>
  </si>
  <si>
    <t>Агрегат ЭЦВ 6-10-110 ЛИВН</t>
  </si>
  <si>
    <t>Агрегат ЭЦВ 6-10-140 ЛИВН</t>
  </si>
  <si>
    <t>Агрегат ЭЦВ 8-25-125 ЛГ</t>
  </si>
  <si>
    <t>ООО Гидросервис</t>
  </si>
  <si>
    <t>№ 515 от 01.10.13 г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</si>
  <si>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</si>
  <si>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ФВУЗ "Центр Гигиены и эпидемиологии в Свердловской обл. г.Красноуфимск</t>
  </si>
  <si>
    <t>торги/аукционы</t>
  </si>
  <si>
    <t>№ 1-13 от 15.05.2013 г</t>
  </si>
  <si>
    <t>проведение лабороторных иследований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</si>
  <si>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</si>
  <si>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</si>
  <si>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</si>
  <si>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2.0</t>
  </si>
  <si>
    <t>Доля потребителей, затронутых ограничениями подачи холодной воды, %</t>
  </si>
  <si>
    <t>Общее количество проведенных проб качества воды по следующим показателям:</t>
  </si>
  <si>
    <t>Мутность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</si>
  <si>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</si>
  <si>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</si>
  <si>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</si>
  <si>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</si>
  <si>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</si>
  <si>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</si>
  <si>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</si>
  <si>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</si>
  <si>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</si>
  <si>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</si>
  <si>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</si>
  <si>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</si>
  <si>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</si>
  <si>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</si>
  <si>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</si>
  <si>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</si>
  <si>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</si>
  <si>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</si>
  <si>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</si>
  <si>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</si>
  <si>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заявок на подключение (технологическое присоединение),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</si>
</sst>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19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  <xf numFmtId="0" fontId="5" fillId="0" borderId="0"/>
  </cellStyleXfs>
  <cellXfs count="7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2" borderId="0" xfId="3" applyFont="1" applyFill="1" applyBorder="1" applyAlignment="1" applyProtection="1">
      <alignment vertical="center" wrapText="1"/>
    </xf>
    <xf numFmtId="0" fontId="4" fillId="2" borderId="0" xfId="3" applyFont="1" applyFill="1" applyBorder="1" applyAlignment="1" applyProtection="1">
      <alignment horizontal="center" vertical="center" wrapText="1"/>
    </xf>
    <xf numFmtId="0" fontId="6" fillId="2" borderId="0" xfId="3" applyFont="1" applyFill="1" applyBorder="1" applyAlignment="1" applyProtection="1">
      <alignment horizontal="center" vertical="center" wrapText="1"/>
    </xf>
    <xf numFmtId="0" fontId="4" fillId="2" borderId="3" xfId="3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49" fontId="7" fillId="2" borderId="6" xfId="4" applyNumberFormat="1" applyFont="1" applyFill="1" applyBorder="1" applyAlignment="1" applyProtection="1">
      <alignment horizontal="center" vertical="center" wrapText="1"/>
    </xf>
    <xf numFmtId="49" fontId="4" fillId="2" borderId="7" xfId="3" applyNumberFormat="1" applyFont="1" applyFill="1" applyBorder="1" applyAlignment="1" applyProtection="1">
      <alignment horizontal="center" vertical="center" wrapText="1"/>
    </xf>
    <xf numFmtId="0" fontId="4" fillId="0" borderId="7" xfId="3" applyFont="1" applyFill="1" applyBorder="1" applyAlignment="1" applyProtection="1">
      <alignment horizontal="left" vertical="center" wrapText="1"/>
    </xf>
    <xf numFmtId="0" fontId="4" fillId="0" borderId="7" xfId="3" applyFont="1" applyFill="1" applyBorder="1" applyAlignment="1" applyProtection="1">
      <alignment horizontal="center" vertical="center" wrapText="1"/>
    </xf>
    <xf numFmtId="4" fontId="8" fillId="0" borderId="8" xfId="3" applyNumberFormat="1" applyFont="1" applyFill="1" applyBorder="1" applyAlignment="1" applyProtection="1">
      <alignment horizontal="right" vertical="center" wrapText="1"/>
    </xf>
    <xf numFmtId="4" fontId="8" fillId="0" borderId="7" xfId="3" applyNumberFormat="1" applyFont="1" applyFill="1" applyBorder="1" applyAlignment="1" applyProtection="1">
      <alignment horizontal="right" vertical="center" wrapText="1"/>
    </xf>
    <xf numFmtId="49" fontId="0" fillId="2" borderId="7" xfId="3" applyNumberFormat="1" applyFont="1" applyFill="1" applyBorder="1" applyAlignment="1" applyProtection="1">
      <alignment horizontal="center" vertical="center" wrapText="1"/>
    </xf>
    <xf numFmtId="49" fontId="0" fillId="3" borderId="7" xfId="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7" xfId="3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left" vertical="center" indent="1"/>
    </xf>
    <xf numFmtId="0" fontId="9" fillId="4" borderId="9" xfId="0" applyFont="1" applyFill="1" applyBorder="1" applyAlignment="1" applyProtection="1">
      <alignment horizontal="left" vertical="center"/>
    </xf>
    <xf numFmtId="0" fontId="9" fillId="4" borderId="10" xfId="0" applyFont="1" applyFill="1" applyBorder="1" applyAlignment="1" applyProtection="1">
      <alignment horizontal="right" vertical="center"/>
    </xf>
    <xf numFmtId="0" fontId="4" fillId="0" borderId="7" xfId="3" applyFont="1" applyFill="1" applyBorder="1" applyAlignment="1" applyProtection="1">
      <alignment horizontal="left" vertical="center" wrapText="1" indent="1"/>
    </xf>
    <xf numFmtId="0" fontId="4" fillId="0" borderId="7" xfId="3" applyFont="1" applyFill="1" applyBorder="1" applyAlignment="1" applyProtection="1">
      <alignment horizontal="left" vertical="center" wrapText="1" indent="2"/>
    </xf>
    <xf numFmtId="0" fontId="9" fillId="4" borderId="9" xfId="0" applyFont="1" applyFill="1" applyBorder="1" applyAlignment="1" applyProtection="1">
      <alignment horizontal="left" vertical="center" indent="2"/>
    </xf>
    <xf numFmtId="4" fontId="4" fillId="0" borderId="7" xfId="3" applyNumberFormat="1" applyFont="1" applyFill="1" applyBorder="1" applyAlignment="1" applyProtection="1">
      <alignment horizontal="right" vertical="center" wrapText="1"/>
    </xf>
    <xf numFmtId="4" fontId="4" fillId="0" borderId="7" xfId="3" applyNumberFormat="1" applyFont="1" applyFill="1" applyBorder="1" applyAlignment="1" applyProtection="1">
      <alignment horizontal="right" vertical="center" wrapText="1"/>
      <protection locked="0"/>
    </xf>
    <xf numFmtId="164" fontId="4" fillId="0" borderId="7" xfId="3" applyNumberFormat="1" applyFont="1" applyFill="1" applyBorder="1" applyAlignment="1" applyProtection="1">
      <alignment horizontal="right" vertical="center" wrapText="1"/>
      <protection locked="0"/>
    </xf>
    <xf numFmtId="49" fontId="4" fillId="0" borderId="7" xfId="5" applyNumberFormat="1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right" vertical="center"/>
    </xf>
    <xf numFmtId="164" fontId="4" fillId="0" borderId="7" xfId="3" applyNumberFormat="1" applyFont="1" applyFill="1" applyBorder="1" applyAlignment="1" applyProtection="1">
      <alignment horizontal="right" vertical="center" wrapText="1"/>
    </xf>
    <xf numFmtId="49" fontId="0" fillId="0" borderId="7" xfId="3" applyNumberFormat="1" applyFont="1" applyFill="1" applyBorder="1" applyAlignment="1" applyProtection="1">
      <alignment horizontal="left" vertical="center" wrapText="1"/>
      <protection locked="0"/>
    </xf>
    <xf numFmtId="0" fontId="4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>
      <alignment horizontal="center" vertical="center" wrapText="1"/>
    </xf>
    <xf numFmtId="0" fontId="4" fillId="0" borderId="0" xfId="3" applyFont="1" applyFill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49" fontId="7" fillId="2" borderId="11" xfId="4" applyNumberFormat="1" applyFont="1" applyFill="1" applyBorder="1" applyAlignment="1" applyProtection="1">
      <alignment horizontal="center" vertical="center" wrapText="1"/>
    </xf>
    <xf numFmtId="0" fontId="0" fillId="0" borderId="8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left" vertical="center" wrapText="1"/>
    </xf>
    <xf numFmtId="9" fontId="0" fillId="2" borderId="7" xfId="0" applyNumberFormat="1" applyFont="1" applyFill="1" applyBorder="1" applyAlignment="1" applyProtection="1">
      <alignment horizontal="center" vertical="center" wrapText="1"/>
    </xf>
    <xf numFmtId="49" fontId="0" fillId="2" borderId="12" xfId="3" applyNumberFormat="1" applyFont="1" applyFill="1" applyBorder="1" applyAlignment="1" applyProtection="1">
      <alignment horizontal="center" vertical="center" wrapText="1"/>
    </xf>
    <xf numFmtId="0" fontId="10" fillId="0" borderId="13" xfId="3" applyFont="1" applyFill="1" applyBorder="1" applyAlignment="1" applyProtection="1">
      <alignment vertical="center" wrapText="1"/>
    </xf>
    <xf numFmtId="0" fontId="0" fillId="0" borderId="8" xfId="3" applyFont="1" applyFill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vertical="top"/>
    </xf>
    <xf numFmtId="0" fontId="0" fillId="0" borderId="8" xfId="0" applyFont="1" applyBorder="1" applyAlignment="1" applyProtection="1">
      <alignment vertical="top"/>
    </xf>
    <xf numFmtId="0" fontId="6" fillId="2" borderId="9" xfId="0" applyNumberFormat="1" applyFont="1" applyFill="1" applyBorder="1" applyAlignment="1" applyProtection="1">
      <alignment horizontal="left" vertical="center" wrapText="1" indent="1"/>
    </xf>
    <xf numFmtId="4" fontId="4" fillId="2" borderId="9" xfId="0" applyNumberFormat="1" applyFont="1" applyFill="1" applyBorder="1" applyAlignment="1" applyProtection="1">
      <alignment vertical="center"/>
    </xf>
    <xf numFmtId="4" fontId="4" fillId="2" borderId="10" xfId="0" applyNumberFormat="1" applyFont="1" applyFill="1" applyBorder="1" applyAlignment="1" applyProtection="1">
      <alignment vertical="center"/>
    </xf>
    <xf numFmtId="49" fontId="0" fillId="2" borderId="14" xfId="3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 applyProtection="1">
      <alignment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49" fontId="0" fillId="2" borderId="15" xfId="3" applyNumberFormat="1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left" vertical="center" indent="1"/>
    </xf>
    <xf numFmtId="0" fontId="10" fillId="0" borderId="16" xfId="3" applyFont="1" applyFill="1" applyBorder="1" applyAlignment="1" applyProtection="1">
      <alignment vertical="center" wrapText="1"/>
    </xf>
    <xf numFmtId="0" fontId="0" fillId="0" borderId="12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3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14" xfId="3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15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7" xfId="3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7" xfId="3" applyNumberFormat="1" applyFont="1" applyFill="1" applyBorder="1" applyAlignment="1" applyProtection="1">
      <alignment horizontal="right" vertical="center" wrapText="1"/>
    </xf>
    <xf numFmtId="9" fontId="0" fillId="0" borderId="7" xfId="0" applyNumberFormat="1" applyFont="1" applyFill="1" applyBorder="1" applyAlignment="1" applyProtection="1">
      <alignment horizontal="center" vertical="center" wrapText="1"/>
    </xf>
    <xf numFmtId="49" fontId="4" fillId="0" borderId="7" xfId="3" applyNumberFormat="1" applyFont="1" applyFill="1" applyBorder="1" applyAlignment="1" applyProtection="1">
      <alignment horizontal="center" vertical="center" wrapText="1"/>
    </xf>
    <xf numFmtId="49" fontId="0" fillId="0" borderId="12" xfId="3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4" xfId="3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5" xfId="3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3" xfId="1" applyFont="1" applyBorder="1" applyAlignment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4" fillId="2" borderId="17" xfId="3" applyFont="1" applyFill="1" applyBorder="1" applyAlignment="1" applyProtection="1">
      <alignment horizontal="center" vertical="center" wrapText="1"/>
    </xf>
    <xf numFmtId="0" fontId="4" fillId="0" borderId="17" xfId="4" applyFont="1" applyFill="1" applyBorder="1" applyAlignment="1" applyProtection="1">
      <alignment horizontal="center" vertical="center" wrapText="1"/>
    </xf>
    <xf numFmtId="49" fontId="7" fillId="2" borderId="18" xfId="4" applyNumberFormat="1" applyFont="1" applyFill="1" applyBorder="1" applyAlignment="1" applyProtection="1">
      <alignment horizontal="center" vertical="center" wrapText="1"/>
    </xf>
    <xf numFmtId="3" fontId="4" fillId="0" borderId="7" xfId="3" applyNumberFormat="1" applyFont="1" applyFill="1" applyBorder="1" applyAlignment="1" applyProtection="1">
      <alignment horizontal="right" vertical="center" wrapText="1"/>
    </xf>
    <xf numFmtId="3" fontId="4" fillId="0" borderId="7" xfId="3" applyNumberFormat="1" applyFont="1" applyFill="1" applyBorder="1" applyAlignment="1" applyProtection="1">
      <alignment horizontal="right" vertical="center" wrapText="1"/>
      <protection locked="0"/>
    </xf>
    <xf numFmtId="49" fontId="0" fillId="0" borderId="7" xfId="3" applyNumberFormat="1" applyFont="1" applyFill="1" applyBorder="1" applyAlignment="1" applyProtection="1">
      <alignment horizontal="left" vertical="center" wrapText="1" indent="2"/>
      <protection locked="0"/>
    </xf>
  </cellXfs>
  <cellStyles count="6"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4%20&#1075;/&#1073;&#1072;&#1083;&#1072;&#1085;&#1089;%202013%20&#1075;/JKH.OPEN.INFO.BALANCE.HVS(v6.0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 refreshError="1"/>
      <sheetData sheetId="1" refreshError="1"/>
      <sheetData sheetId="2" refreshError="1"/>
      <sheetData sheetId="3">
        <row r="17">
          <cell r="F17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4" refreshError="1"/>
      <sheetData sheetId="5">
        <row r="32">
          <cell r="G32">
            <v>1101.18</v>
          </cell>
        </row>
        <row r="34">
          <cell r="G34">
            <v>1353.78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O2" t="str">
            <v>торги/аукционы</v>
          </cell>
          <cell r="T2" t="str">
            <v>тыс кВт.ч</v>
          </cell>
        </row>
        <row r="3">
          <cell r="O3" t="str">
            <v>прямые договора без торгов</v>
          </cell>
          <cell r="T3" t="str">
            <v>тыс м3</v>
          </cell>
        </row>
        <row r="4">
          <cell r="O4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7"/>
  <sheetViews>
    <sheetView tabSelected="1" workbookViewId="0">
      <selection activeCell="C34" sqref="C34:C38"/>
    </sheetView>
  </sheetViews>
  <sheetFormatPr defaultRowHeight="15"/>
  <cols>
    <col min="2" max="2" width="12" customWidth="1"/>
    <col min="3" max="3" width="49.5703125" customWidth="1"/>
    <col min="4" max="4" width="13.28515625" customWidth="1"/>
    <col min="5" max="5" width="17.5703125" customWidth="1"/>
    <col min="6" max="6" width="22.85546875" customWidth="1"/>
    <col min="7" max="7" width="20.7109375" customWidth="1"/>
    <col min="8" max="8" width="18.5703125" customWidth="1"/>
    <col min="9" max="9" width="20.42578125" customWidth="1"/>
    <col min="10" max="10" width="19.7109375" customWidth="1"/>
    <col min="14" max="14" width="10" customWidth="1"/>
  </cols>
  <sheetData>
    <row r="1" spans="2:5" ht="3.75" customHeight="1"/>
    <row r="2" spans="2:5" ht="40.5" customHeight="1">
      <c r="B2" s="1" t="s">
        <v>0</v>
      </c>
      <c r="C2" s="1"/>
      <c r="D2" s="1"/>
      <c r="E2" s="1"/>
    </row>
    <row r="3" spans="2:5" ht="33" customHeight="1">
      <c r="B3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3" s="2"/>
      <c r="D3" s="2"/>
      <c r="E3" s="2"/>
    </row>
    <row r="4" spans="2:5">
      <c r="B4" s="3"/>
      <c r="C4" s="4"/>
      <c r="D4" s="4"/>
      <c r="E4" s="5"/>
    </row>
    <row r="5" spans="2:5" ht="24.75" customHeight="1" thickBot="1">
      <c r="B5" s="6" t="s">
        <v>1</v>
      </c>
      <c r="C5" s="7" t="s">
        <v>2</v>
      </c>
      <c r="D5" s="8" t="s">
        <v>3</v>
      </c>
      <c r="E5" s="7" t="s">
        <v>4</v>
      </c>
    </row>
    <row r="6" spans="2:5" ht="15.75" thickTop="1">
      <c r="B6" s="9" t="s">
        <v>5</v>
      </c>
      <c r="C6" s="9" t="s">
        <v>6</v>
      </c>
      <c r="D6" s="9" t="s">
        <v>7</v>
      </c>
      <c r="E6" s="9" t="s">
        <v>8</v>
      </c>
    </row>
    <row r="7" spans="2:5" ht="22.5">
      <c r="B7" s="10" t="s">
        <v>5</v>
      </c>
      <c r="C7" s="11" t="s">
        <v>9</v>
      </c>
      <c r="D7" s="12" t="s">
        <v>10</v>
      </c>
      <c r="E7" s="25">
        <f>SUM(E8:E9)</f>
        <v>14393.31</v>
      </c>
    </row>
    <row r="8" spans="2:5">
      <c r="B8" s="10" t="s">
        <v>11</v>
      </c>
      <c r="C8" s="13"/>
      <c r="D8" s="13"/>
      <c r="E8" s="14"/>
    </row>
    <row r="9" spans="2:5">
      <c r="B9" s="15" t="s">
        <v>12</v>
      </c>
      <c r="C9" s="16" t="s">
        <v>13</v>
      </c>
      <c r="D9" s="17" t="s">
        <v>10</v>
      </c>
      <c r="E9" s="26">
        <v>14393.31</v>
      </c>
    </row>
    <row r="10" spans="2:5" ht="22.5">
      <c r="B10" s="10" t="s">
        <v>6</v>
      </c>
      <c r="C10" s="11" t="s">
        <v>14</v>
      </c>
      <c r="D10" s="12" t="s">
        <v>10</v>
      </c>
      <c r="E10" s="25">
        <f>SUM(E11:E12)+SUM(E15:E22)+E25+E28+E30+E32</f>
        <v>22134.78</v>
      </c>
    </row>
    <row r="11" spans="2:5" ht="33.75">
      <c r="B11" s="10" t="s">
        <v>15</v>
      </c>
      <c r="C11" s="22" t="s">
        <v>16</v>
      </c>
      <c r="D11" s="12" t="s">
        <v>10</v>
      </c>
      <c r="E11" s="26">
        <v>0</v>
      </c>
    </row>
    <row r="12" spans="2:5" ht="33.75">
      <c r="B12" s="10" t="s">
        <v>17</v>
      </c>
      <c r="C12" s="22" t="s">
        <v>18</v>
      </c>
      <c r="D12" s="12" t="s">
        <v>10</v>
      </c>
      <c r="E12" s="26">
        <v>7244.55</v>
      </c>
    </row>
    <row r="13" spans="2:5" ht="22.5">
      <c r="B13" s="10" t="s">
        <v>19</v>
      </c>
      <c r="C13" s="23" t="s">
        <v>20</v>
      </c>
      <c r="D13" s="12" t="s">
        <v>21</v>
      </c>
      <c r="E13" s="26">
        <v>4.0999999999999996</v>
      </c>
    </row>
    <row r="14" spans="2:5">
      <c r="B14" s="10" t="s">
        <v>22</v>
      </c>
      <c r="C14" s="23" t="s">
        <v>23</v>
      </c>
      <c r="D14" s="12" t="s">
        <v>24</v>
      </c>
      <c r="E14" s="27">
        <v>1765.6</v>
      </c>
    </row>
    <row r="15" spans="2:5" ht="22.5">
      <c r="B15" s="10" t="s">
        <v>25</v>
      </c>
      <c r="C15" s="22" t="s">
        <v>26</v>
      </c>
      <c r="D15" s="12" t="s">
        <v>10</v>
      </c>
      <c r="E15" s="26">
        <v>11.94</v>
      </c>
    </row>
    <row r="16" spans="2:5" ht="22.5">
      <c r="B16" s="10" t="s">
        <v>27</v>
      </c>
      <c r="C16" s="22" t="s">
        <v>28</v>
      </c>
      <c r="D16" s="12" t="s">
        <v>10</v>
      </c>
      <c r="E16" s="26">
        <v>4944.8</v>
      </c>
    </row>
    <row r="17" spans="2:5" ht="22.5">
      <c r="B17" s="10" t="s">
        <v>29</v>
      </c>
      <c r="C17" s="22" t="s">
        <v>30</v>
      </c>
      <c r="D17" s="12" t="s">
        <v>10</v>
      </c>
      <c r="E17" s="26">
        <v>1493.9</v>
      </c>
    </row>
    <row r="18" spans="2:5" ht="22.5">
      <c r="B18" s="10" t="s">
        <v>31</v>
      </c>
      <c r="C18" s="22" t="s">
        <v>32</v>
      </c>
      <c r="D18" s="12" t="s">
        <v>10</v>
      </c>
      <c r="E18" s="26">
        <v>2310.8000000000002</v>
      </c>
    </row>
    <row r="19" spans="2:5" ht="22.5">
      <c r="B19" s="10" t="s">
        <v>33</v>
      </c>
      <c r="C19" s="22" t="s">
        <v>34</v>
      </c>
      <c r="D19" s="12" t="s">
        <v>10</v>
      </c>
      <c r="E19" s="26">
        <v>697.9</v>
      </c>
    </row>
    <row r="20" spans="2:5" ht="22.5">
      <c r="B20" s="10" t="s">
        <v>35</v>
      </c>
      <c r="C20" s="22" t="s">
        <v>36</v>
      </c>
      <c r="D20" s="12" t="s">
        <v>10</v>
      </c>
      <c r="E20" s="26">
        <v>3.03</v>
      </c>
    </row>
    <row r="21" spans="2:5" ht="22.5">
      <c r="B21" s="10" t="s">
        <v>37</v>
      </c>
      <c r="C21" s="22" t="s">
        <v>38</v>
      </c>
      <c r="D21" s="12" t="s">
        <v>10</v>
      </c>
      <c r="E21" s="26">
        <v>0</v>
      </c>
    </row>
    <row r="22" spans="2:5" ht="22.5">
      <c r="B22" s="10" t="s">
        <v>39</v>
      </c>
      <c r="C22" s="22" t="s">
        <v>40</v>
      </c>
      <c r="D22" s="12" t="s">
        <v>10</v>
      </c>
      <c r="E22" s="26">
        <v>0</v>
      </c>
    </row>
    <row r="23" spans="2:5">
      <c r="B23" s="10" t="s">
        <v>41</v>
      </c>
      <c r="C23" s="23" t="s">
        <v>42</v>
      </c>
      <c r="D23" s="12" t="s">
        <v>10</v>
      </c>
      <c r="E23" s="26">
        <v>0</v>
      </c>
    </row>
    <row r="24" spans="2:5">
      <c r="B24" s="10" t="s">
        <v>43</v>
      </c>
      <c r="C24" s="23" t="s">
        <v>44</v>
      </c>
      <c r="D24" s="12" t="s">
        <v>10</v>
      </c>
      <c r="E24" s="26">
        <v>0</v>
      </c>
    </row>
    <row r="25" spans="2:5" ht="22.5">
      <c r="B25" s="10" t="s">
        <v>45</v>
      </c>
      <c r="C25" s="22" t="s">
        <v>46</v>
      </c>
      <c r="D25" s="12" t="s">
        <v>10</v>
      </c>
      <c r="E25" s="26">
        <v>0</v>
      </c>
    </row>
    <row r="26" spans="2:5">
      <c r="B26" s="10" t="s">
        <v>47</v>
      </c>
      <c r="C26" s="23" t="s">
        <v>42</v>
      </c>
      <c r="D26" s="12" t="s">
        <v>10</v>
      </c>
      <c r="E26" s="26">
        <v>0</v>
      </c>
    </row>
    <row r="27" spans="2:5">
      <c r="B27" s="10" t="s">
        <v>48</v>
      </c>
      <c r="C27" s="23" t="s">
        <v>44</v>
      </c>
      <c r="D27" s="12" t="s">
        <v>10</v>
      </c>
      <c r="E27" s="26">
        <v>0</v>
      </c>
    </row>
    <row r="28" spans="2:5" ht="22.5">
      <c r="B28" s="10" t="s">
        <v>49</v>
      </c>
      <c r="C28" s="22" t="s">
        <v>50</v>
      </c>
      <c r="D28" s="12" t="s">
        <v>10</v>
      </c>
      <c r="E28" s="26">
        <v>1101.18</v>
      </c>
    </row>
    <row r="29" spans="2:5" ht="56.25">
      <c r="B29" s="10" t="s">
        <v>51</v>
      </c>
      <c r="C29" s="23" t="s">
        <v>52</v>
      </c>
      <c r="D29" s="12" t="s">
        <v>53</v>
      </c>
      <c r="E29" s="28" t="s">
        <v>54</v>
      </c>
    </row>
    <row r="30" spans="2:5" ht="45">
      <c r="B30" s="10" t="s">
        <v>55</v>
      </c>
      <c r="C30" s="22" t="s">
        <v>56</v>
      </c>
      <c r="D30" s="12" t="s">
        <v>10</v>
      </c>
      <c r="E30" s="26">
        <v>1353.78</v>
      </c>
    </row>
    <row r="31" spans="2:5" ht="56.25">
      <c r="B31" s="10" t="s">
        <v>57</v>
      </c>
      <c r="C31" s="23" t="s">
        <v>52</v>
      </c>
      <c r="D31" s="12" t="s">
        <v>53</v>
      </c>
      <c r="E31" s="28" t="s">
        <v>54</v>
      </c>
    </row>
    <row r="32" spans="2:5" ht="78.75">
      <c r="B32" s="10" t="s">
        <v>58</v>
      </c>
      <c r="C32" s="22" t="s">
        <v>59</v>
      </c>
      <c r="D32" s="12" t="s">
        <v>10</v>
      </c>
      <c r="E32" s="25">
        <f>SUM(E33:E39)</f>
        <v>2972.8999999999996</v>
      </c>
    </row>
    <row r="33" spans="2:5">
      <c r="B33" s="10" t="s">
        <v>60</v>
      </c>
      <c r="C33" s="13"/>
      <c r="D33" s="13"/>
      <c r="E33" s="14"/>
    </row>
    <row r="34" spans="2:5">
      <c r="B34" s="15" t="s">
        <v>61</v>
      </c>
      <c r="C34" s="75" t="s">
        <v>62</v>
      </c>
      <c r="D34" s="17" t="s">
        <v>10</v>
      </c>
      <c r="E34" s="26">
        <v>416.27</v>
      </c>
    </row>
    <row r="35" spans="2:5">
      <c r="B35" s="15" t="s">
        <v>63</v>
      </c>
      <c r="C35" s="75" t="s">
        <v>64</v>
      </c>
      <c r="D35" s="17" t="s">
        <v>10</v>
      </c>
      <c r="E35" s="26">
        <v>19.7</v>
      </c>
    </row>
    <row r="36" spans="2:5">
      <c r="B36" s="15" t="s">
        <v>65</v>
      </c>
      <c r="C36" s="75" t="s">
        <v>66</v>
      </c>
      <c r="D36" s="17" t="s">
        <v>10</v>
      </c>
      <c r="E36" s="26">
        <v>603.37</v>
      </c>
    </row>
    <row r="37" spans="2:5">
      <c r="B37" s="15" t="s">
        <v>67</v>
      </c>
      <c r="C37" s="75" t="s">
        <v>68</v>
      </c>
      <c r="D37" s="17" t="s">
        <v>10</v>
      </c>
      <c r="E37" s="26">
        <v>345.5</v>
      </c>
    </row>
    <row r="38" spans="2:5">
      <c r="B38" s="15" t="s">
        <v>69</v>
      </c>
      <c r="C38" s="75" t="s">
        <v>70</v>
      </c>
      <c r="D38" s="17" t="s">
        <v>10</v>
      </c>
      <c r="E38" s="26">
        <v>1588.06</v>
      </c>
    </row>
    <row r="39" spans="2:5">
      <c r="B39" s="18"/>
      <c r="C39" s="24" t="s">
        <v>71</v>
      </c>
      <c r="D39" s="20"/>
      <c r="E39" s="29"/>
    </row>
    <row r="40" spans="2:5" ht="22.5">
      <c r="B40" s="10" t="s">
        <v>7</v>
      </c>
      <c r="C40" s="11" t="s">
        <v>72</v>
      </c>
      <c r="D40" s="12" t="s">
        <v>10</v>
      </c>
      <c r="E40" s="26">
        <v>0</v>
      </c>
    </row>
    <row r="41" spans="2:5" ht="45">
      <c r="B41" s="10" t="s">
        <v>73</v>
      </c>
      <c r="C41" s="22" t="s">
        <v>74</v>
      </c>
      <c r="D41" s="12" t="s">
        <v>10</v>
      </c>
      <c r="E41" s="26">
        <v>0</v>
      </c>
    </row>
    <row r="42" spans="2:5" ht="33.75">
      <c r="B42" s="10" t="s">
        <v>8</v>
      </c>
      <c r="C42" s="11" t="s">
        <v>75</v>
      </c>
      <c r="D42" s="12" t="s">
        <v>10</v>
      </c>
      <c r="E42" s="26">
        <v>0</v>
      </c>
    </row>
    <row r="43" spans="2:5">
      <c r="B43" s="10" t="s">
        <v>76</v>
      </c>
      <c r="C43" s="22" t="s">
        <v>77</v>
      </c>
      <c r="D43" s="12" t="s">
        <v>10</v>
      </c>
      <c r="E43" s="26">
        <v>0</v>
      </c>
    </row>
    <row r="44" spans="2:5">
      <c r="B44" s="10" t="s">
        <v>78</v>
      </c>
      <c r="C44" s="22" t="s">
        <v>79</v>
      </c>
      <c r="D44" s="12" t="s">
        <v>10</v>
      </c>
      <c r="E44" s="26">
        <v>0</v>
      </c>
    </row>
    <row r="45" spans="2:5" ht="22.5">
      <c r="B45" s="10" t="s">
        <v>80</v>
      </c>
      <c r="C45" s="11" t="s">
        <v>81</v>
      </c>
      <c r="D45" s="12" t="s">
        <v>10</v>
      </c>
      <c r="E45" s="26">
        <v>-7741.47</v>
      </c>
    </row>
    <row r="46" spans="2:5">
      <c r="B46" s="10" t="s">
        <v>83</v>
      </c>
      <c r="C46" s="11" t="s">
        <v>84</v>
      </c>
      <c r="D46" s="12" t="s">
        <v>85</v>
      </c>
      <c r="E46" s="26">
        <v>3258</v>
      </c>
    </row>
    <row r="47" spans="2:5">
      <c r="B47" s="10" t="s">
        <v>86</v>
      </c>
      <c r="C47" s="11" t="s">
        <v>87</v>
      </c>
      <c r="D47" s="12" t="s">
        <v>85</v>
      </c>
      <c r="E47" s="27">
        <v>0</v>
      </c>
    </row>
    <row r="48" spans="2:5">
      <c r="B48" s="10" t="s">
        <v>88</v>
      </c>
      <c r="C48" s="11" t="s">
        <v>89</v>
      </c>
      <c r="D48" s="12" t="s">
        <v>85</v>
      </c>
      <c r="E48" s="27">
        <v>0</v>
      </c>
    </row>
    <row r="49" spans="2:14">
      <c r="B49" s="10" t="s">
        <v>90</v>
      </c>
      <c r="C49" s="11" t="s">
        <v>91</v>
      </c>
      <c r="D49" s="12" t="s">
        <v>85</v>
      </c>
      <c r="E49" s="30">
        <f>SUM(E50:E51)</f>
        <v>968.66</v>
      </c>
    </row>
    <row r="50" spans="2:14">
      <c r="B50" s="10" t="s">
        <v>92</v>
      </c>
      <c r="C50" s="22" t="s">
        <v>93</v>
      </c>
      <c r="D50" s="12" t="s">
        <v>85</v>
      </c>
      <c r="E50" s="27">
        <v>311.60000000000002</v>
      </c>
    </row>
    <row r="51" spans="2:14">
      <c r="B51" s="10" t="s">
        <v>94</v>
      </c>
      <c r="C51" s="22" t="s">
        <v>95</v>
      </c>
      <c r="D51" s="12" t="s">
        <v>85</v>
      </c>
      <c r="E51" s="27">
        <v>657.06</v>
      </c>
    </row>
    <row r="52" spans="2:14">
      <c r="B52" s="10" t="s">
        <v>96</v>
      </c>
      <c r="C52" s="11" t="s">
        <v>97</v>
      </c>
      <c r="D52" s="12" t="s">
        <v>98</v>
      </c>
      <c r="E52" s="26">
        <v>69.8</v>
      </c>
    </row>
    <row r="53" spans="2:14" ht="22.5">
      <c r="B53" s="10" t="s">
        <v>99</v>
      </c>
      <c r="C53" s="11" t="s">
        <v>100</v>
      </c>
      <c r="D53" s="12" t="s">
        <v>101</v>
      </c>
      <c r="E53" s="26">
        <v>45</v>
      </c>
    </row>
    <row r="54" spans="2:14">
      <c r="B54" s="10" t="s">
        <v>102</v>
      </c>
      <c r="C54" s="11" t="s">
        <v>103</v>
      </c>
      <c r="D54" s="32" t="s">
        <v>24</v>
      </c>
      <c r="E54" s="26">
        <v>1765.6</v>
      </c>
    </row>
    <row r="55" spans="2:14" ht="22.5">
      <c r="B55" s="10" t="s">
        <v>104</v>
      </c>
      <c r="C55" s="11" t="s">
        <v>105</v>
      </c>
      <c r="D55" s="12" t="s">
        <v>98</v>
      </c>
      <c r="E55" s="26">
        <v>1.4</v>
      </c>
    </row>
    <row r="56" spans="2:14">
      <c r="B56" s="10" t="s">
        <v>106</v>
      </c>
      <c r="C56" s="22" t="s">
        <v>107</v>
      </c>
      <c r="D56" s="12" t="s">
        <v>98</v>
      </c>
      <c r="E56" s="26">
        <v>1.4</v>
      </c>
    </row>
    <row r="57" spans="2:14" ht="33.75">
      <c r="B57" s="10" t="s">
        <v>108</v>
      </c>
      <c r="C57" s="11" t="s">
        <v>109</v>
      </c>
      <c r="D57" s="12" t="s">
        <v>98</v>
      </c>
      <c r="E57" s="26">
        <v>72.8</v>
      </c>
    </row>
    <row r="58" spans="2:14">
      <c r="B58" s="10" t="s">
        <v>110</v>
      </c>
      <c r="C58" s="13"/>
      <c r="D58" s="13"/>
      <c r="E58" s="14"/>
    </row>
    <row r="59" spans="2:14" ht="90">
      <c r="B59" s="10" t="s">
        <v>111</v>
      </c>
      <c r="C59" s="11" t="s">
        <v>112</v>
      </c>
      <c r="D59" s="12" t="s">
        <v>53</v>
      </c>
      <c r="E59" s="31" t="s">
        <v>113</v>
      </c>
    </row>
    <row r="63" spans="2:14">
      <c r="B63" s="1" t="s">
        <v>114</v>
      </c>
      <c r="C63" s="1"/>
      <c r="D63" s="1"/>
      <c r="E63" s="1"/>
      <c r="F63" s="1"/>
      <c r="G63" s="1"/>
      <c r="H63" s="33"/>
      <c r="I63" s="33"/>
      <c r="J63" s="34"/>
      <c r="K63" s="34"/>
      <c r="L63" s="34"/>
      <c r="M63" s="34"/>
      <c r="N63" s="34"/>
    </row>
    <row r="64" spans="2:14">
      <c r="B64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64" s="2"/>
      <c r="D64" s="2"/>
      <c r="E64" s="2"/>
      <c r="F64" s="2"/>
      <c r="G64" s="2"/>
      <c r="H64" s="35"/>
      <c r="I64" s="35"/>
      <c r="J64" s="34"/>
      <c r="K64" s="34"/>
      <c r="L64" s="34"/>
      <c r="M64" s="34"/>
      <c r="N64" s="34"/>
    </row>
    <row r="65" spans="2:14">
      <c r="B65" s="3"/>
      <c r="C65" s="4"/>
      <c r="D65" s="4"/>
      <c r="E65" s="4"/>
      <c r="F65" s="4"/>
      <c r="G65" s="5"/>
      <c r="H65" s="5"/>
      <c r="I65" s="5"/>
      <c r="J65" s="34"/>
      <c r="K65" s="34"/>
      <c r="L65" s="34"/>
      <c r="M65" s="34"/>
      <c r="N65" s="34"/>
    </row>
    <row r="66" spans="2:14" ht="90.75" thickBot="1">
      <c r="B66" s="6" t="s">
        <v>1</v>
      </c>
      <c r="C66" s="6" t="s">
        <v>115</v>
      </c>
      <c r="D66" s="6"/>
      <c r="E66" s="6" t="s">
        <v>1</v>
      </c>
      <c r="F66" s="6" t="s">
        <v>116</v>
      </c>
      <c r="G66" s="6" t="s">
        <v>117</v>
      </c>
      <c r="H66" s="6"/>
      <c r="I66" s="6" t="s">
        <v>1</v>
      </c>
      <c r="J66" s="6" t="s">
        <v>118</v>
      </c>
      <c r="K66" s="6" t="s">
        <v>119</v>
      </c>
      <c r="L66" s="6" t="s">
        <v>120</v>
      </c>
      <c r="M66" s="6" t="s">
        <v>121</v>
      </c>
      <c r="N66" s="6" t="s">
        <v>122</v>
      </c>
    </row>
    <row r="67" spans="2:14" ht="15.75" thickTop="1">
      <c r="B67" s="36" t="s">
        <v>5</v>
      </c>
      <c r="C67" s="36" t="s">
        <v>6</v>
      </c>
      <c r="D67" s="36"/>
      <c r="E67" s="36" t="s">
        <v>7</v>
      </c>
      <c r="F67" s="36" t="s">
        <v>8</v>
      </c>
      <c r="G67" s="36" t="s">
        <v>80</v>
      </c>
      <c r="H67" s="36"/>
      <c r="I67" s="36" t="s">
        <v>82</v>
      </c>
      <c r="J67" s="36" t="s">
        <v>83</v>
      </c>
      <c r="K67" s="36" t="s">
        <v>86</v>
      </c>
      <c r="L67" s="36" t="s">
        <v>88</v>
      </c>
      <c r="M67" s="36" t="s">
        <v>90</v>
      </c>
      <c r="N67" s="36" t="s">
        <v>96</v>
      </c>
    </row>
    <row r="68" spans="2:14">
      <c r="B68" s="10"/>
      <c r="C68" s="37" t="s">
        <v>123</v>
      </c>
      <c r="D68" s="38"/>
      <c r="E68" s="38"/>
      <c r="F68" s="38"/>
      <c r="G68" s="38"/>
      <c r="H68" s="38"/>
      <c r="I68" s="38"/>
      <c r="J68" s="38"/>
      <c r="K68" s="38"/>
      <c r="L68" s="39"/>
      <c r="M68" s="25">
        <f>List02_costs_OPS</f>
        <v>1101.18</v>
      </c>
      <c r="N68" s="63" t="s">
        <v>53</v>
      </c>
    </row>
    <row r="69" spans="2:14">
      <c r="B69" s="10" t="s">
        <v>124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64"/>
      <c r="N69" s="64"/>
    </row>
    <row r="70" spans="2:14">
      <c r="B70" s="41" t="s">
        <v>5</v>
      </c>
      <c r="C70" s="65" t="s">
        <v>125</v>
      </c>
      <c r="D70" s="42"/>
      <c r="E70" s="15"/>
      <c r="F70" s="43" t="s">
        <v>126</v>
      </c>
      <c r="G70" s="44"/>
      <c r="H70" s="42"/>
      <c r="I70" s="45"/>
      <c r="J70" s="46"/>
      <c r="K70" s="47"/>
      <c r="L70" s="48"/>
      <c r="M70" s="62">
        <f>SUM(M71:M76)</f>
        <v>266.25200000000001</v>
      </c>
      <c r="N70" s="62">
        <v>24.18</v>
      </c>
    </row>
    <row r="71" spans="2:14" ht="30">
      <c r="B71" s="49"/>
      <c r="C71" s="66"/>
      <c r="D71" s="50"/>
      <c r="E71" s="41" t="s">
        <v>5</v>
      </c>
      <c r="F71" s="55" t="s">
        <v>127</v>
      </c>
      <c r="G71" s="56" t="s">
        <v>128</v>
      </c>
      <c r="H71" s="50"/>
      <c r="I71" s="15" t="s">
        <v>5</v>
      </c>
      <c r="J71" s="31" t="s">
        <v>129</v>
      </c>
      <c r="K71" s="26">
        <v>8</v>
      </c>
      <c r="L71" s="61" t="s">
        <v>130</v>
      </c>
      <c r="M71" s="26">
        <v>126.508</v>
      </c>
      <c r="N71" s="40" t="s">
        <v>53</v>
      </c>
    </row>
    <row r="72" spans="2:14" ht="30">
      <c r="B72" s="49"/>
      <c r="C72" s="66"/>
      <c r="D72" s="50"/>
      <c r="E72" s="49"/>
      <c r="F72" s="57"/>
      <c r="G72" s="58"/>
      <c r="H72" s="51" t="s">
        <v>131</v>
      </c>
      <c r="I72" s="15" t="s">
        <v>6</v>
      </c>
      <c r="J72" s="31" t="s">
        <v>132</v>
      </c>
      <c r="K72" s="26">
        <v>4</v>
      </c>
      <c r="L72" s="61" t="s">
        <v>130</v>
      </c>
      <c r="M72" s="26">
        <v>69.83</v>
      </c>
      <c r="N72" s="40" t="s">
        <v>53</v>
      </c>
    </row>
    <row r="73" spans="2:14" ht="30">
      <c r="B73" s="49"/>
      <c r="C73" s="66"/>
      <c r="D73" s="50"/>
      <c r="E73" s="49"/>
      <c r="F73" s="57"/>
      <c r="G73" s="58"/>
      <c r="H73" s="51" t="s">
        <v>131</v>
      </c>
      <c r="I73" s="15" t="s">
        <v>7</v>
      </c>
      <c r="J73" s="31" t="s">
        <v>133</v>
      </c>
      <c r="K73" s="26">
        <v>1</v>
      </c>
      <c r="L73" s="61" t="s">
        <v>130</v>
      </c>
      <c r="M73" s="26">
        <v>18.067</v>
      </c>
      <c r="N73" s="40" t="s">
        <v>53</v>
      </c>
    </row>
    <row r="74" spans="2:14" ht="30">
      <c r="B74" s="49"/>
      <c r="C74" s="66"/>
      <c r="D74" s="50"/>
      <c r="E74" s="49"/>
      <c r="F74" s="57"/>
      <c r="G74" s="58"/>
      <c r="H74" s="51" t="s">
        <v>131</v>
      </c>
      <c r="I74" s="15" t="s">
        <v>8</v>
      </c>
      <c r="J74" s="31" t="s">
        <v>134</v>
      </c>
      <c r="K74" s="26">
        <v>2</v>
      </c>
      <c r="L74" s="61" t="s">
        <v>130</v>
      </c>
      <c r="M74" s="26">
        <v>51.847000000000001</v>
      </c>
      <c r="N74" s="40" t="s">
        <v>53</v>
      </c>
    </row>
    <row r="75" spans="2:14">
      <c r="B75" s="49"/>
      <c r="C75" s="66"/>
      <c r="D75" s="50"/>
      <c r="E75" s="52"/>
      <c r="F75" s="59"/>
      <c r="G75" s="60"/>
      <c r="H75" s="50"/>
      <c r="I75" s="18"/>
      <c r="J75" s="20"/>
      <c r="K75" s="20"/>
      <c r="L75" s="20"/>
      <c r="M75" s="20"/>
      <c r="N75" s="53"/>
    </row>
    <row r="76" spans="2:14">
      <c r="B76" s="52"/>
      <c r="C76" s="67"/>
      <c r="D76" s="54"/>
      <c r="E76" s="18"/>
      <c r="F76" s="20"/>
      <c r="G76" s="20"/>
      <c r="H76" s="20"/>
      <c r="I76" s="20"/>
      <c r="J76" s="20"/>
      <c r="K76" s="20"/>
      <c r="L76" s="20"/>
      <c r="M76" s="20"/>
      <c r="N76" s="53"/>
    </row>
    <row r="77" spans="2:14">
      <c r="B77" s="41" t="s">
        <v>6</v>
      </c>
      <c r="C77" s="65" t="s">
        <v>135</v>
      </c>
      <c r="D77" s="42"/>
      <c r="E77" s="15"/>
      <c r="F77" s="43" t="s">
        <v>126</v>
      </c>
      <c r="G77" s="44"/>
      <c r="H77" s="42"/>
      <c r="I77" s="45"/>
      <c r="J77" s="46"/>
      <c r="K77" s="47"/>
      <c r="L77" s="48"/>
      <c r="M77" s="62">
        <f>SUM(M78:M80)</f>
        <v>35.4</v>
      </c>
      <c r="N77" s="62">
        <v>3.21</v>
      </c>
    </row>
    <row r="78" spans="2:14" ht="30">
      <c r="B78" s="49"/>
      <c r="C78" s="66"/>
      <c r="D78" s="50"/>
      <c r="E78" s="41" t="s">
        <v>5</v>
      </c>
      <c r="F78" s="55" t="s">
        <v>127</v>
      </c>
      <c r="G78" s="56" t="s">
        <v>136</v>
      </c>
      <c r="H78" s="50"/>
      <c r="I78" s="15" t="s">
        <v>5</v>
      </c>
      <c r="J78" s="31" t="s">
        <v>132</v>
      </c>
      <c r="K78" s="26">
        <v>2</v>
      </c>
      <c r="L78" s="61" t="s">
        <v>130</v>
      </c>
      <c r="M78" s="26">
        <v>35.4</v>
      </c>
      <c r="N78" s="40" t="s">
        <v>53</v>
      </c>
    </row>
    <row r="79" spans="2:14">
      <c r="B79" s="49"/>
      <c r="C79" s="66"/>
      <c r="D79" s="50"/>
      <c r="E79" s="52"/>
      <c r="F79" s="59"/>
      <c r="G79" s="60"/>
      <c r="H79" s="50"/>
      <c r="I79" s="18"/>
      <c r="J79" s="20"/>
      <c r="K79" s="20"/>
      <c r="L79" s="20"/>
      <c r="M79" s="20"/>
      <c r="N79" s="53"/>
    </row>
    <row r="80" spans="2:14">
      <c r="B80" s="52"/>
      <c r="C80" s="67"/>
      <c r="D80" s="54"/>
      <c r="E80" s="18"/>
      <c r="F80" s="20"/>
      <c r="G80" s="20"/>
      <c r="H80" s="20"/>
      <c r="I80" s="20"/>
      <c r="J80" s="20"/>
      <c r="K80" s="20"/>
      <c r="L80" s="20"/>
      <c r="M80" s="20"/>
      <c r="N80" s="53"/>
    </row>
    <row r="81" spans="2:14">
      <c r="B81" s="18"/>
      <c r="C81" s="1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53"/>
    </row>
    <row r="82" spans="2:14">
      <c r="B82" s="10"/>
      <c r="C82" s="37" t="s">
        <v>137</v>
      </c>
      <c r="D82" s="38"/>
      <c r="E82" s="38"/>
      <c r="F82" s="38"/>
      <c r="G82" s="38"/>
      <c r="H82" s="38"/>
      <c r="I82" s="38"/>
      <c r="J82" s="38"/>
      <c r="K82" s="38"/>
      <c r="L82" s="39"/>
      <c r="M82" s="25">
        <f>List02_costs_PH</f>
        <v>1353.78</v>
      </c>
      <c r="N82" s="40" t="s">
        <v>53</v>
      </c>
    </row>
    <row r="83" spans="2:14">
      <c r="B83" s="10" t="s">
        <v>124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2:14">
      <c r="B84" s="41" t="s">
        <v>5</v>
      </c>
      <c r="C84" s="65" t="s">
        <v>138</v>
      </c>
      <c r="D84" s="42"/>
      <c r="E84" s="15"/>
      <c r="F84" s="43" t="s">
        <v>126</v>
      </c>
      <c r="G84" s="44"/>
      <c r="H84" s="42"/>
      <c r="I84" s="45"/>
      <c r="J84" s="46"/>
      <c r="K84" s="47"/>
      <c r="L84" s="48"/>
      <c r="M84" s="62">
        <f>SUM(M85:M87)</f>
        <v>1172.8699999999999</v>
      </c>
      <c r="N84" s="62">
        <v>86.64</v>
      </c>
    </row>
    <row r="85" spans="2:14" ht="45">
      <c r="B85" s="49"/>
      <c r="C85" s="66"/>
      <c r="D85" s="50"/>
      <c r="E85" s="41" t="s">
        <v>5</v>
      </c>
      <c r="F85" s="55" t="s">
        <v>139</v>
      </c>
      <c r="G85" s="56" t="s">
        <v>140</v>
      </c>
      <c r="H85" s="50"/>
      <c r="I85" s="15" t="s">
        <v>5</v>
      </c>
      <c r="J85" s="31" t="s">
        <v>141</v>
      </c>
      <c r="K85" s="26">
        <v>0</v>
      </c>
      <c r="L85" s="61" t="s">
        <v>124</v>
      </c>
      <c r="M85" s="26">
        <v>1172.8699999999999</v>
      </c>
      <c r="N85" s="40" t="s">
        <v>53</v>
      </c>
    </row>
    <row r="86" spans="2:14">
      <c r="B86" s="49"/>
      <c r="C86" s="66"/>
      <c r="D86" s="50"/>
      <c r="E86" s="52"/>
      <c r="F86" s="59"/>
      <c r="G86" s="60"/>
      <c r="H86" s="50"/>
      <c r="I86" s="18"/>
      <c r="J86" s="20"/>
      <c r="K86" s="20"/>
      <c r="L86" s="20"/>
      <c r="M86" s="20"/>
      <c r="N86" s="53"/>
    </row>
    <row r="87" spans="2:14">
      <c r="B87" s="52"/>
      <c r="C87" s="67"/>
      <c r="D87" s="54"/>
      <c r="E87" s="18"/>
      <c r="F87" s="20"/>
      <c r="G87" s="20"/>
      <c r="H87" s="20"/>
      <c r="I87" s="20"/>
      <c r="J87" s="20"/>
      <c r="K87" s="20"/>
      <c r="L87" s="20"/>
      <c r="M87" s="20"/>
      <c r="N87" s="53"/>
    </row>
    <row r="90" spans="2:14" ht="27" customHeight="1">
      <c r="B90" s="68" t="s">
        <v>142</v>
      </c>
      <c r="C90" s="68"/>
      <c r="D90" s="68"/>
    </row>
    <row r="91" spans="2:14" ht="24" customHeight="1">
      <c r="B91" s="69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91" s="69"/>
      <c r="D91" s="69"/>
    </row>
    <row r="92" spans="2:14">
      <c r="B92" s="3"/>
      <c r="C92" s="4"/>
      <c r="D92" s="5"/>
    </row>
    <row r="93" spans="2:14" ht="15.75" thickBot="1">
      <c r="B93" s="70" t="s">
        <v>1</v>
      </c>
      <c r="C93" s="71" t="s">
        <v>2</v>
      </c>
      <c r="D93" s="71" t="s">
        <v>4</v>
      </c>
    </row>
    <row r="94" spans="2:14" ht="15.75" thickTop="1">
      <c r="B94" s="72" t="s">
        <v>5</v>
      </c>
      <c r="C94" s="72" t="s">
        <v>6</v>
      </c>
      <c r="D94" s="72" t="s">
        <v>7</v>
      </c>
    </row>
    <row r="95" spans="2:14" ht="22.5">
      <c r="B95" s="10">
        <v>1</v>
      </c>
      <c r="C95" s="11" t="s">
        <v>143</v>
      </c>
      <c r="D95" s="26">
        <v>0.86</v>
      </c>
    </row>
    <row r="96" spans="2:14" ht="33.75">
      <c r="B96" s="10" t="s">
        <v>6</v>
      </c>
      <c r="C96" s="11" t="s">
        <v>144</v>
      </c>
      <c r="D96" s="73">
        <f>SUMIF($G$12:$G$13,"c",$F$12:$F$13)</f>
        <v>0</v>
      </c>
    </row>
    <row r="97" spans="2:4">
      <c r="B97" s="10" t="s">
        <v>145</v>
      </c>
      <c r="C97" s="11"/>
      <c r="D97" s="25"/>
    </row>
    <row r="98" spans="2:4">
      <c r="B98" s="18"/>
      <c r="C98" s="24"/>
      <c r="D98" s="21"/>
    </row>
    <row r="99" spans="2:4" ht="22.5">
      <c r="B99" s="10" t="s">
        <v>7</v>
      </c>
      <c r="C99" s="11" t="s">
        <v>146</v>
      </c>
      <c r="D99" s="26">
        <v>0</v>
      </c>
    </row>
    <row r="100" spans="2:4" ht="22.5">
      <c r="B100" s="10" t="s">
        <v>8</v>
      </c>
      <c r="C100" s="11" t="s">
        <v>147</v>
      </c>
      <c r="D100" s="74">
        <f>+D107+D106+D103+D101</f>
        <v>2193</v>
      </c>
    </row>
    <row r="101" spans="2:4">
      <c r="B101" s="10" t="s">
        <v>76</v>
      </c>
      <c r="C101" s="22" t="s">
        <v>148</v>
      </c>
      <c r="D101" s="74">
        <v>1621</v>
      </c>
    </row>
    <row r="102" spans="2:4">
      <c r="B102" s="10" t="s">
        <v>78</v>
      </c>
      <c r="C102" s="22" t="s">
        <v>149</v>
      </c>
      <c r="D102" s="74">
        <v>0</v>
      </c>
    </row>
    <row r="103" spans="2:4">
      <c r="B103" s="10" t="s">
        <v>150</v>
      </c>
      <c r="C103" s="22" t="s">
        <v>151</v>
      </c>
      <c r="D103" s="74">
        <v>150</v>
      </c>
    </row>
    <row r="104" spans="2:4">
      <c r="B104" s="10" t="s">
        <v>152</v>
      </c>
      <c r="C104" s="23" t="s">
        <v>153</v>
      </c>
      <c r="D104" s="74">
        <v>0</v>
      </c>
    </row>
    <row r="105" spans="2:4">
      <c r="B105" s="10" t="s">
        <v>154</v>
      </c>
      <c r="C105" s="23" t="s">
        <v>155</v>
      </c>
      <c r="D105" s="74">
        <v>0</v>
      </c>
    </row>
    <row r="106" spans="2:4">
      <c r="B106" s="10" t="s">
        <v>156</v>
      </c>
      <c r="C106" s="22" t="s">
        <v>157</v>
      </c>
      <c r="D106" s="74">
        <v>211</v>
      </c>
    </row>
    <row r="107" spans="2:4">
      <c r="B107" s="10" t="s">
        <v>158</v>
      </c>
      <c r="C107" s="22" t="s">
        <v>159</v>
      </c>
      <c r="D107" s="74">
        <v>211</v>
      </c>
    </row>
    <row r="108" spans="2:4" ht="45">
      <c r="B108" s="10" t="s">
        <v>80</v>
      </c>
      <c r="C108" s="11" t="s">
        <v>160</v>
      </c>
      <c r="D108" s="74">
        <v>86</v>
      </c>
    </row>
    <row r="109" spans="2:4">
      <c r="B109" s="10" t="s">
        <v>161</v>
      </c>
      <c r="C109" s="22" t="s">
        <v>148</v>
      </c>
      <c r="D109" s="74">
        <v>74</v>
      </c>
    </row>
    <row r="110" spans="2:4">
      <c r="B110" s="10" t="s">
        <v>162</v>
      </c>
      <c r="C110" s="22" t="s">
        <v>149</v>
      </c>
      <c r="D110" s="74">
        <v>0</v>
      </c>
    </row>
    <row r="111" spans="2:4">
      <c r="B111" s="10" t="s">
        <v>163</v>
      </c>
      <c r="C111" s="22" t="s">
        <v>151</v>
      </c>
      <c r="D111" s="74">
        <v>0</v>
      </c>
    </row>
    <row r="112" spans="2:4">
      <c r="B112" s="10" t="s">
        <v>164</v>
      </c>
      <c r="C112" s="23" t="s">
        <v>153</v>
      </c>
      <c r="D112" s="74">
        <v>0</v>
      </c>
    </row>
    <row r="113" spans="2:4">
      <c r="B113" s="10" t="s">
        <v>165</v>
      </c>
      <c r="C113" s="23" t="s">
        <v>155</v>
      </c>
      <c r="D113" s="74">
        <v>0</v>
      </c>
    </row>
    <row r="114" spans="2:4">
      <c r="B114" s="10" t="s">
        <v>166</v>
      </c>
      <c r="C114" s="22" t="s">
        <v>157</v>
      </c>
      <c r="D114" s="74">
        <v>7</v>
      </c>
    </row>
    <row r="115" spans="2:4">
      <c r="B115" s="10" t="s">
        <v>167</v>
      </c>
      <c r="C115" s="22" t="s">
        <v>159</v>
      </c>
      <c r="D115" s="74">
        <v>5</v>
      </c>
    </row>
    <row r="116" spans="2:4" ht="33.75">
      <c r="B116" s="10" t="s">
        <v>82</v>
      </c>
      <c r="C116" s="11" t="s">
        <v>168</v>
      </c>
      <c r="D116" s="26">
        <v>100</v>
      </c>
    </row>
    <row r="117" spans="2:4" ht="22.5">
      <c r="B117" s="10" t="s">
        <v>83</v>
      </c>
      <c r="C117" s="11" t="s">
        <v>169</v>
      </c>
      <c r="D117" s="26">
        <v>14</v>
      </c>
    </row>
  </sheetData>
  <mergeCells count="23">
    <mergeCell ref="B91:D91"/>
    <mergeCell ref="B84:B87"/>
    <mergeCell ref="C84:C87"/>
    <mergeCell ref="E85:E86"/>
    <mergeCell ref="F85:F86"/>
    <mergeCell ref="G85:G86"/>
    <mergeCell ref="B90:D90"/>
    <mergeCell ref="B77:B80"/>
    <mergeCell ref="C77:C80"/>
    <mergeCell ref="E78:E79"/>
    <mergeCell ref="F78:F79"/>
    <mergeCell ref="G78:G79"/>
    <mergeCell ref="C82:L82"/>
    <mergeCell ref="B2:E2"/>
    <mergeCell ref="B3:E3"/>
    <mergeCell ref="B63:G63"/>
    <mergeCell ref="B64:G64"/>
    <mergeCell ref="C68:L68"/>
    <mergeCell ref="B70:B76"/>
    <mergeCell ref="C70:C76"/>
    <mergeCell ref="E71:E75"/>
    <mergeCell ref="F71:F75"/>
    <mergeCell ref="G71:G75"/>
  </mergeCells>
  <dataValidations count="8">
    <dataValidation type="decimal" allowBlank="1" showErrorMessage="1" errorTitle="Ошибка" error="Допускается ввод только действительных чисел!" sqref="E42:E43 E45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E52 E55:E57 D116 D99">
      <formula1>0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D54">
      <formula1>unit_for_List02</formula1>
    </dataValidation>
    <dataValidation type="decimal" allowBlank="1" showErrorMessage="1" errorTitle="Ошибка" error="Допускается ввод только неотрицательных чисел!" sqref="E11:E28 E46:E48 E50:E51 E53:E54 E30 E40:E41 E44 E9 E34:E38 M71:M74 M85 K84:K85 K70:K74 K77:K78 M78 D117 D95 D9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59 C9 C34:C38 G71:G74 L70:L74 J85 G85 L84:L85 J71:J74 G78 L77:L78 J78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85 F71:F74 F78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оставщика" sqref="C84 C70 C72:C74 C77">
      <formula1>900</formula1>
    </dataValidation>
    <dataValidation type="whole" allowBlank="1" showErrorMessage="1" errorTitle="Ошибка" error="Допускается ввод только неотрицательных целых чисел!" sqref="D100:D115 D96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2014-05-05T03:48:04Z</dcterms:modified>
</cp:coreProperties>
</file>