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flagSum_List02_2">Лист1!$H$17:$H$33</definedName>
    <definedName name="kind_of_fuels">[1]TEHSHEET!$M$2:$M$29</definedName>
    <definedName name="kind_of_purchase_method">[1]TEHSHEET!$O$2:$O$4</definedName>
    <definedName name="org">[1]Титульный!$F$17</definedName>
    <definedName name="source_of_funding">[1]TEHSHEET!$P$2:$P$13</definedName>
  </definedNames>
  <calcPr calcId="145621"/>
</workbook>
</file>

<file path=xl/calcChain.xml><?xml version="1.0" encoding="utf-8"?>
<calcChain xmlns="http://schemas.openxmlformats.org/spreadsheetml/2006/main">
  <c r="L92" i="1" l="1"/>
  <c r="L91" i="1"/>
  <c r="L90" i="1"/>
  <c r="L89" i="1"/>
  <c r="O88" i="1"/>
  <c r="L88" i="1"/>
  <c r="L87" i="1"/>
  <c r="L86" i="1"/>
  <c r="L85" i="1"/>
  <c r="L84" i="1"/>
  <c r="O83" i="1"/>
  <c r="L83" i="1"/>
  <c r="O82" i="1"/>
  <c r="L82" i="1"/>
  <c r="O81" i="1"/>
  <c r="L81" i="1"/>
  <c r="O80" i="1"/>
  <c r="L80" i="1"/>
  <c r="O79" i="1"/>
  <c r="L79" i="1"/>
  <c r="O78" i="1"/>
  <c r="L78" i="1"/>
  <c r="N75" i="1"/>
  <c r="L75" i="1"/>
  <c r="N74" i="1"/>
  <c r="L74" i="1"/>
  <c r="L73" i="1"/>
  <c r="L21" i="1"/>
  <c r="O20" i="1"/>
  <c r="L20" i="1"/>
  <c r="L18" i="1"/>
  <c r="O17" i="1"/>
  <c r="L17" i="1"/>
  <c r="O16" i="1"/>
  <c r="L4" i="1"/>
  <c r="G4" i="1"/>
  <c r="E143" i="1"/>
  <c r="E51" i="1"/>
  <c r="E26" i="1"/>
  <c r="E21" i="1"/>
  <c r="E16" i="1"/>
  <c r="E14" i="1"/>
  <c r="E12" i="1" s="1"/>
  <c r="E8" i="1"/>
  <c r="B4" i="1"/>
</calcChain>
</file>

<file path=xl/sharedStrings.xml><?xml version="1.0" encoding="utf-8"?>
<sst xmlns="http://schemas.openxmlformats.org/spreadsheetml/2006/main" count="680" uniqueCount="384">
  <si>
    <r>
      <t xml:space="preserve"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
</t>
    </r>
    <r>
      <rPr>
        <sz val="11"/>
        <color theme="1"/>
        <rFont val="Calibri"/>
        <family val="2"/>
        <scheme val="minor"/>
      </rPr>
      <t xml:space="preserve">(в части регулируемой деятельности) </t>
    </r>
    <r>
      <rPr>
        <sz val="10"/>
        <rFont val="Tahoma"/>
        <family val="2"/>
        <charset val="204"/>
      </rPr>
      <t>*</t>
    </r>
  </si>
  <si>
    <t>№ п/п</t>
  </si>
  <si>
    <t>Информация, подлежащая раскрытию</t>
  </si>
  <si>
    <t>Единица измерения</t>
  </si>
  <si>
    <t>Значение</t>
  </si>
  <si>
    <t>1</t>
  </si>
  <si>
    <t>2</t>
  </si>
  <si>
    <t>3</t>
  </si>
  <si>
    <t>4</t>
  </si>
  <si>
    <t>Выручка от регулируемой деятельности, в том числе по видам деятельности:</t>
  </si>
  <si>
    <t>тыс руб</t>
  </si>
  <si>
    <t>1.0</t>
  </si>
  <si>
    <t>1.1</t>
  </si>
  <si>
    <t>Теплоснабжение</t>
  </si>
  <si>
    <t xml:space="preserve">Себестоимость производимых товаров (оказываемых услуг) по регулируемому виду деятельности, включая: </t>
  </si>
  <si>
    <t>2.1</t>
  </si>
  <si>
    <t>Расходы на покупаемую тепловую энергию (мощность), теплоноситель</t>
  </si>
  <si>
    <t>2.2</t>
  </si>
  <si>
    <t>Расходы на топливо</t>
  </si>
  <si>
    <t>уголь каменный</t>
  </si>
  <si>
    <t>x</t>
  </si>
  <si>
    <t>Объем</t>
  </si>
  <si>
    <t>тонны</t>
  </si>
  <si>
    <t>Стоимость за единицу объема</t>
  </si>
  <si>
    <t>Стоимость доставки</t>
  </si>
  <si>
    <t>Способ приобретения</t>
  </si>
  <si>
    <t>прямые договора без торгов</t>
  </si>
  <si>
    <t>газ природный по нерегулируемой цене</t>
  </si>
  <si>
    <t>тыс м3</t>
  </si>
  <si>
    <t>дрова</t>
  </si>
  <si>
    <t>м3</t>
  </si>
  <si>
    <t>2.3</t>
  </si>
  <si>
    <t>Расходы на покупаемую электрическую энергию (мощность), используемую в технологическом процессе</t>
  </si>
  <si>
    <t>2.3.1</t>
  </si>
  <si>
    <t>Средневзвешенная стоимость 1 кВт.ч (с учетом мощности)</t>
  </si>
  <si>
    <t>руб</t>
  </si>
  <si>
    <t>2.3.2</t>
  </si>
  <si>
    <t>Объем приобретенной электрической энергии</t>
  </si>
  <si>
    <t>тыс кВт.ч</t>
  </si>
  <si>
    <t>2.4</t>
  </si>
  <si>
    <t>Расходы на приобретение холодной воды, используемой в технологическом процессе</t>
  </si>
  <si>
    <t>2.5</t>
  </si>
  <si>
    <t>Расходы на хим.реагенты, используемые в технологическом процессе</t>
  </si>
  <si>
    <t>2.6</t>
  </si>
  <si>
    <t>Расходы на оплату труда основного производственного персонала</t>
  </si>
  <si>
    <t>2.7</t>
  </si>
  <si>
    <t>Отчисления на социальные нужды основного производственного персонала</t>
  </si>
  <si>
    <t>2.8</t>
  </si>
  <si>
    <t>Расходы на оплату труда административно-управленческого персонала</t>
  </si>
  <si>
    <t>2.9</t>
  </si>
  <si>
    <t>Отчисления на социальные нужды административно-управленческого персонала</t>
  </si>
  <si>
    <t>2.10</t>
  </si>
  <si>
    <t>Расходы на амортизацию основных производственных средств</t>
  </si>
  <si>
    <t>2.11</t>
  </si>
  <si>
    <t>Расходы на аренду имущества, используемого для осуществления регулируемого вида деятельности</t>
  </si>
  <si>
    <t>2.12</t>
  </si>
  <si>
    <t>Общепроизводственные расходы, в том числе отнесенные к ним:</t>
  </si>
  <si>
    <t>2.12.1</t>
  </si>
  <si>
    <t>Расходы на текущий ремонт</t>
  </si>
  <si>
    <t>2.12.2</t>
  </si>
  <si>
    <t>Расходы на капитальный ремонт</t>
  </si>
  <si>
    <t>2.13</t>
  </si>
  <si>
    <t>Общехозяйственные расходы, в том числе отнесенные к ним:</t>
  </si>
  <si>
    <t>2.13.1</t>
  </si>
  <si>
    <t>2.13.2</t>
  </si>
  <si>
    <t>2.14</t>
  </si>
  <si>
    <t>Расходы на капитальный и текущий ремонт основных производственных средств, в том числе:</t>
  </si>
  <si>
    <t>2.14.1</t>
  </si>
  <si>
    <t>Информация об объемах товаров и услуг, их стоимости и способах приобретения у тех организаций, сумма оплаты услуг которых превышает 20 процентов суммы расходов по указанной статье расходов</t>
  </si>
  <si>
    <t>отсутствует</t>
  </si>
  <si>
    <t>2.15</t>
  </si>
  <si>
    <t>Прочие расходы, которые подлежат отнесению на регулируемые виды деятельности в соответствии с законодательством РФ</t>
  </si>
  <si>
    <t>2.15.0</t>
  </si>
  <si>
    <t>2.15.1</t>
  </si>
  <si>
    <t>Услуги сторонних организаций</t>
  </si>
  <si>
    <t>2.15.2</t>
  </si>
  <si>
    <t>спец. Одежда</t>
  </si>
  <si>
    <t>2.15.3</t>
  </si>
  <si>
    <t>Ремонтные мастерские (распределение вспомогательного про-ва</t>
  </si>
  <si>
    <t>2.15.4</t>
  </si>
  <si>
    <t>Транспортные расходы (распределение вспомогательного про-ва)</t>
  </si>
  <si>
    <t>2.15.5</t>
  </si>
  <si>
    <t>спец. Жиры</t>
  </si>
  <si>
    <t>2.15.6</t>
  </si>
  <si>
    <t>страхование имущества</t>
  </si>
  <si>
    <t>Валовая прибыль (убытки) от реализации товаров и оказания услуг по регулируемому виду деятельности</t>
  </si>
  <si>
    <t>Чистая прибыль, полученная от регулируемого вида деятельности, в том числе:</t>
  </si>
  <si>
    <t>4.1</t>
  </si>
  <si>
    <t>Размер расходования чистой прибыли на финансирование мероприятий, предусмотренных инвестиционной программой</t>
  </si>
  <si>
    <t>5</t>
  </si>
  <si>
    <t>Сведения об изменении стоимости основных фондов, в том числе за счет их ввода в эксплуатацию (вывода из эксплуатации), а также стоимости их переоценки</t>
  </si>
  <si>
    <t>5.1</t>
  </si>
  <si>
    <t>За счет ввода (вывода) из эксплуатации</t>
  </si>
  <si>
    <t>6</t>
  </si>
  <si>
    <t>Стоимость переоценки основных фондов</t>
  </si>
  <si>
    <t>7</t>
  </si>
  <si>
    <t>Годовая бухгалтерская отчетность, включая бухгалтерский баланс и приложения к нему</t>
  </si>
  <si>
    <t>http://rkruf.ru/buxgalterskaya-otchetnost-za-2014-god.html</t>
  </si>
  <si>
    <t>8</t>
  </si>
  <si>
    <t>Установленная тепловая мощность объектов основных фондов, используемых для осуществления регулируемых видов деятельности, в том числе по каждому источнику тепловой энергии:</t>
  </si>
  <si>
    <t>Гкал/ч</t>
  </si>
  <si>
    <t>8.0</t>
  </si>
  <si>
    <t>8.1</t>
  </si>
  <si>
    <t>Александровск Центральная</t>
  </si>
  <si>
    <t>8.2</t>
  </si>
  <si>
    <t>Александровск Гараж</t>
  </si>
  <si>
    <t>8.3</t>
  </si>
  <si>
    <t>Б.Роща Центральная</t>
  </si>
  <si>
    <t>8.4</t>
  </si>
  <si>
    <t>Бугалыш Центральная</t>
  </si>
  <si>
    <t>8.5</t>
  </si>
  <si>
    <t>Зауфа Д/с</t>
  </si>
  <si>
    <t>8.6</t>
  </si>
  <si>
    <t>Калиновка ДК</t>
  </si>
  <si>
    <t>8.7</t>
  </si>
  <si>
    <t>Ключики Центральная</t>
  </si>
  <si>
    <t>8.8</t>
  </si>
  <si>
    <t>Кр.Поляна мн.дом</t>
  </si>
  <si>
    <t>8.9</t>
  </si>
  <si>
    <t>Кр.Поляна ДК</t>
  </si>
  <si>
    <t>8.10</t>
  </si>
  <si>
    <t>Криулино Центральная</t>
  </si>
  <si>
    <t>8.11</t>
  </si>
  <si>
    <t>Крылово Центральная</t>
  </si>
  <si>
    <t>8.12</t>
  </si>
  <si>
    <t>М.Ключики Центральная</t>
  </si>
  <si>
    <t>8.13</t>
  </si>
  <si>
    <t>Натальниск Центральная</t>
  </si>
  <si>
    <t>8.14</t>
  </si>
  <si>
    <t>Н.Иргинск школа</t>
  </si>
  <si>
    <t>8.15</t>
  </si>
  <si>
    <t>Н.Иргинск Больница</t>
  </si>
  <si>
    <t>8.16</t>
  </si>
  <si>
    <t>Н.Иргинск д/с</t>
  </si>
  <si>
    <t>8.17</t>
  </si>
  <si>
    <t>Подгорная ж/ф</t>
  </si>
  <si>
    <t>8.18</t>
  </si>
  <si>
    <t>Приданниково Дружба</t>
  </si>
  <si>
    <t>8.19</t>
  </si>
  <si>
    <t>Приданниково Первомайская</t>
  </si>
  <si>
    <t>8.20</t>
  </si>
  <si>
    <t>Рахмангулово школа</t>
  </si>
  <si>
    <t>8.21</t>
  </si>
  <si>
    <t>Р.Турыш ДК</t>
  </si>
  <si>
    <t>8.22</t>
  </si>
  <si>
    <t>Сарана Заводская</t>
  </si>
  <si>
    <t>8.23</t>
  </si>
  <si>
    <t>Сарана Школа</t>
  </si>
  <si>
    <t>8.24</t>
  </si>
  <si>
    <t>Сарана ДК</t>
  </si>
  <si>
    <t>8.25</t>
  </si>
  <si>
    <t>Сарана Больница</t>
  </si>
  <si>
    <t>8.26</t>
  </si>
  <si>
    <t>Сарана т/о</t>
  </si>
  <si>
    <t>8.27</t>
  </si>
  <si>
    <t>Сарана Горушка</t>
  </si>
  <si>
    <t>8.28</t>
  </si>
  <si>
    <t>Сарсы Центральная</t>
  </si>
  <si>
    <t>8.29</t>
  </si>
  <si>
    <t>Сарсы Школа</t>
  </si>
  <si>
    <t>8.30</t>
  </si>
  <si>
    <t>Саргая д/с</t>
  </si>
  <si>
    <t>8.31</t>
  </si>
  <si>
    <t>Саргая школа</t>
  </si>
  <si>
    <t>8.32</t>
  </si>
  <si>
    <t>Ср.Баяк школа</t>
  </si>
  <si>
    <t>8.33</t>
  </si>
  <si>
    <t>Сызги Ценральная</t>
  </si>
  <si>
    <t>8.34</t>
  </si>
  <si>
    <t>Тавра Центральная</t>
  </si>
  <si>
    <t>8.35</t>
  </si>
  <si>
    <t>Тавра д/комбинат</t>
  </si>
  <si>
    <t>8.36</t>
  </si>
  <si>
    <t>Тавра Больница</t>
  </si>
  <si>
    <t>8.37</t>
  </si>
  <si>
    <t>Турыш школа</t>
  </si>
  <si>
    <t>8.38</t>
  </si>
  <si>
    <t>Т.Еманзельга ДК</t>
  </si>
  <si>
    <t>8.39</t>
  </si>
  <si>
    <t>Усть-Баяк школа</t>
  </si>
  <si>
    <t>8.40</t>
  </si>
  <si>
    <t>Усть-Маш школа</t>
  </si>
  <si>
    <t>8.41</t>
  </si>
  <si>
    <t>Усть-Маш д/сад</t>
  </si>
  <si>
    <t>8.42</t>
  </si>
  <si>
    <t>Чатлык школа</t>
  </si>
  <si>
    <t>8.43</t>
  </si>
  <si>
    <t>Чатлык ДК</t>
  </si>
  <si>
    <t>8.44</t>
  </si>
  <si>
    <t>Чигвинцево ДК</t>
  </si>
  <si>
    <t>8.45</t>
  </si>
  <si>
    <t>Чувашково Центральная</t>
  </si>
  <si>
    <t>8.46</t>
  </si>
  <si>
    <t>Шиловка ФАП</t>
  </si>
  <si>
    <t>8.47</t>
  </si>
  <si>
    <t>Юва школа</t>
  </si>
  <si>
    <t>8.48</t>
  </si>
  <si>
    <t>Юва ДК</t>
  </si>
  <si>
    <t>8.49</t>
  </si>
  <si>
    <t>Юва Д/с</t>
  </si>
  <si>
    <t>8.50</t>
  </si>
  <si>
    <t>Юва ж/ф</t>
  </si>
  <si>
    <t>8.51</t>
  </si>
  <si>
    <t>Ср. Бугалыш т/о</t>
  </si>
  <si>
    <t>8.52</t>
  </si>
  <si>
    <t>Н.село школа</t>
  </si>
  <si>
    <t>8.53</t>
  </si>
  <si>
    <t>Сарсы т/о</t>
  </si>
  <si>
    <t>8.54</t>
  </si>
  <si>
    <t>Н.Бугалыш школа</t>
  </si>
  <si>
    <t>8.55</t>
  </si>
  <si>
    <t>Н.село д/с</t>
  </si>
  <si>
    <t>8.56</t>
  </si>
  <si>
    <t>Юва Гараж</t>
  </si>
  <si>
    <t>8.57</t>
  </si>
  <si>
    <t>Б.Турыш д/с</t>
  </si>
  <si>
    <t>8.58</t>
  </si>
  <si>
    <t>Н.Иргинск ДК</t>
  </si>
  <si>
    <t>8.59</t>
  </si>
  <si>
    <t>Чувашково школа</t>
  </si>
  <si>
    <t>8.60</t>
  </si>
  <si>
    <t>В.Иргинск ДК</t>
  </si>
  <si>
    <t>8.61</t>
  </si>
  <si>
    <t>И.Бугалыш ДК</t>
  </si>
  <si>
    <t>8.62</t>
  </si>
  <si>
    <t>Бобровка д/с</t>
  </si>
  <si>
    <t>8.63</t>
  </si>
  <si>
    <t>Н.Бугалыш ДК</t>
  </si>
  <si>
    <t>8.64</t>
  </si>
  <si>
    <t>Ср.Бугалыш ДК</t>
  </si>
  <si>
    <t>8.65</t>
  </si>
  <si>
    <t>8.66</t>
  </si>
  <si>
    <t>Александровск т/о</t>
  </si>
  <si>
    <t>8.67</t>
  </si>
  <si>
    <t>Б.Турыш ДК</t>
  </si>
  <si>
    <t>8.68</t>
  </si>
  <si>
    <t>Шиловка ж/ф</t>
  </si>
  <si>
    <t>8.69</t>
  </si>
  <si>
    <t>Кр.Турыш База</t>
  </si>
  <si>
    <t>8.70</t>
  </si>
  <si>
    <t>Б.Турыш Гараж</t>
  </si>
  <si>
    <t>9</t>
  </si>
  <si>
    <t>Тепловая нагрузка по договорам, заключенным в рамках осуществления регулируемых видов деятельности</t>
  </si>
  <si>
    <t>10</t>
  </si>
  <si>
    <t>Объем вырабатываемой регулируемой организацией тепловой энергии в рамках осуществления регулируемых видов деятельности</t>
  </si>
  <si>
    <t>тыс Гкал</t>
  </si>
  <si>
    <t>11</t>
  </si>
  <si>
    <t>Объем приобретаемой регулируемой организацией тепловой энергии в рамках осуществления регулируемых видов деятельности</t>
  </si>
  <si>
    <t>12</t>
  </si>
  <si>
    <t>Объем тепловой энергии, отпускаемой потребителям по договорам, заключенным в рамках осуществления регулируемых видов деятельности, в том числе:</t>
  </si>
  <si>
    <t>12.1</t>
  </si>
  <si>
    <t>Определенном по приборам учета</t>
  </si>
  <si>
    <t>12.2</t>
  </si>
  <si>
    <t>Определенном расчетным путем (нормативам потребления коммунальных услуг)</t>
  </si>
  <si>
    <t>13</t>
  </si>
  <si>
    <t>Нормативы технологических потерь при передаче тепловой энергии, теплоносителя по тепловым сетям, утвержденные уполномоченным органом</t>
  </si>
  <si>
    <t>Ккал/ч.мес</t>
  </si>
  <si>
    <t>14</t>
  </si>
  <si>
    <t>Фактический объем потерь при передаче тепловой энергии</t>
  </si>
  <si>
    <t>15</t>
  </si>
  <si>
    <t>Среднесписочная численность основного производственного персонала</t>
  </si>
  <si>
    <t xml:space="preserve"> чел</t>
  </si>
  <si>
    <t>16</t>
  </si>
  <si>
    <t>Среднесписочная численность административно-управленческого персонала</t>
  </si>
  <si>
    <t>17</t>
  </si>
  <si>
    <t>Удельный расход условного топлива на единицу тепловой энергии, отпускаемой в тепловую сеть, в том числе с разбивкой по источникам тепловой энергии, используемым для осуществления регулируемых видов деятельности</t>
  </si>
  <si>
    <t>кг усл. топл/Гкал</t>
  </si>
  <si>
    <t>17.0</t>
  </si>
  <si>
    <t>18</t>
  </si>
  <si>
    <t>Удельный расход электрической энергии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</si>
  <si>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>тыс кВт.ч/Гкал</t>
  </si>
  <si>
    <t>19</t>
  </si>
  <si>
    <t>Удельный расход холодной воды на производство (передачу) тепловой энергии на единицу тепловой энергии, отпускаемой потребителям по договорам, заключенным в рамках осуществления регулируемой деятельности</t>
  </si>
  <si>
    <t>м3/Гкал</t>
  </si>
  <si>
    <t>20</t>
  </si>
  <si>
    <t>Комментарии</t>
  </si>
  <si>
    <t>списание затрат тепловой энергии на собственные нужды в сумме 2721,258 тыс.руб от себ/ти и по балансу себ/ть составит 121844 тыс.руб.Валовая прибыль 32846 тыс.руб</t>
  </si>
  <si>
    <t>Информация об основных потребительских характеристиках регулируемых товаров и услуг *</t>
  </si>
  <si>
    <t>Количество аварий на тепловых сетях (единиц на км) **</t>
  </si>
  <si>
    <t>Количество аварий на источниках тепловой энергии (единиц на источник)**</t>
  </si>
  <si>
    <t>Показатели надежности и качества, установленные в соответствии с законодательством РФ***</t>
  </si>
  <si>
    <t>не утверждены</t>
  </si>
  <si>
    <t>Доля числа исполненных в срок договоров о подключении (технологическом присоединении), %</t>
  </si>
  <si>
    <t>Средняя продолжительность рассмотрения заявок на подключение (технологическое присоединение), дней</t>
  </si>
  <si>
    <t>Информация об инвестиционных программах *</t>
  </si>
  <si>
    <t>Наименование показателя</t>
  </si>
  <si>
    <t>Наименование инвестиционной программы (мероприятия)</t>
  </si>
  <si>
    <t>Инвестиционная программа Муниципального Унитарного Предприятия "Энергосервис" (Муниципальное образование Красноуфимский округ"</t>
  </si>
  <si>
    <t>Дата утверждения инвестиционной программы</t>
  </si>
  <si>
    <t>13.08.2013</t>
  </si>
  <si>
    <t>Цели инвестиционной программы</t>
  </si>
  <si>
    <t>снижение аварийности; прочее</t>
  </si>
  <si>
    <t>Наименование органа исполнительной власти субъекта РФ, утвердившего инвестиционную программу</t>
  </si>
  <si>
    <t>Правительство Свердловской области</t>
  </si>
  <si>
    <t>Наименование органа местного самоуправления, согласовавшего инвестиционную программу</t>
  </si>
  <si>
    <t>МО Красноуфимский округ</t>
  </si>
  <si>
    <t>Срок начала реализации инвестиционной программы (мероприятия)</t>
  </si>
  <si>
    <t>01.01.2014</t>
  </si>
  <si>
    <t>Срок окончания реализации инвестиционной программы (мероприятия)</t>
  </si>
  <si>
    <t>31.12.2016</t>
  </si>
  <si>
    <t>Потребности в финансовых средствах, необходимых для реализации инвестиционной программы на год, в том числе по источникам финансирования</t>
  </si>
  <si>
    <t>прибыль, направляемая на инвестиции</t>
  </si>
  <si>
    <t>Целевые показатели инвестиционной программы</t>
  </si>
  <si>
    <t>9.1</t>
  </si>
  <si>
    <t>Срок окупаемости</t>
  </si>
  <si>
    <t>лет</t>
  </si>
  <si>
    <t>9.1.1</t>
  </si>
  <si>
    <t>Факт</t>
  </si>
  <si>
    <t>9.1.2</t>
  </si>
  <si>
    <t>План</t>
  </si>
  <si>
    <t>9.2</t>
  </si>
  <si>
    <t>Перебои в снабжении потребителей</t>
  </si>
  <si>
    <t>часов на потребителя</t>
  </si>
  <si>
    <t>9.2.1</t>
  </si>
  <si>
    <t>9.2.2</t>
  </si>
  <si>
    <t>9.3</t>
  </si>
  <si>
    <t>Продолжительность (бесперебойность) поставки товаров и услуг</t>
  </si>
  <si>
    <t>час/день</t>
  </si>
  <si>
    <t>9.3.1</t>
  </si>
  <si>
    <t>9.3.2</t>
  </si>
  <si>
    <t>9.4</t>
  </si>
  <si>
    <t>Уровень потерь и неучтенного потребления</t>
  </si>
  <si>
    <t>%</t>
  </si>
  <si>
    <t>9.4.1</t>
  </si>
  <si>
    <t>9.4.2</t>
  </si>
  <si>
    <t>9.5</t>
  </si>
  <si>
    <t>Коэффициент потерь</t>
  </si>
  <si>
    <t>Гкал/км</t>
  </si>
  <si>
    <t>9.5.1</t>
  </si>
  <si>
    <t>9.5.2</t>
  </si>
  <si>
    <t>9.6</t>
  </si>
  <si>
    <t>Износ систем коммунальной инфраструктуры</t>
  </si>
  <si>
    <t>9.6.1</t>
  </si>
  <si>
    <t>9.6.2</t>
  </si>
  <si>
    <t>9.7</t>
  </si>
  <si>
    <t>Износ оборудования производства (котлы)</t>
  </si>
  <si>
    <t>9.7.1</t>
  </si>
  <si>
    <t>9.7.2</t>
  </si>
  <si>
    <t>9.8</t>
  </si>
  <si>
    <t>Износ оборудования передачи тепловой энергии (сети)</t>
  </si>
  <si>
    <t>9.8.1</t>
  </si>
  <si>
    <t>9.8.2</t>
  </si>
  <si>
    <t>9.9</t>
  </si>
  <si>
    <t>Удельный вес сетей, нуждающихся в замене</t>
  </si>
  <si>
    <t>9.9.1</t>
  </si>
  <si>
    <t>9.9.2</t>
  </si>
  <si>
    <t>9.10</t>
  </si>
  <si>
    <t>Обеспеченность потребления товаров и услуг приборами учета</t>
  </si>
  <si>
    <t>9.10.1</t>
  </si>
  <si>
    <t>9.10.2</t>
  </si>
  <si>
    <t>9.11</t>
  </si>
  <si>
    <t>Расход топлива на 1 Гкал</t>
  </si>
  <si>
    <t>т усл.топл/Гкал</t>
  </si>
  <si>
    <t>9.11.1</t>
  </si>
  <si>
    <t>9.11.2</t>
  </si>
  <si>
    <t>9.12</t>
  </si>
  <si>
    <t>Расход электроэнергии на выработку 1 Гкал</t>
  </si>
  <si>
    <t>кВт.ч/Гкал</t>
  </si>
  <si>
    <t>9.12.1</t>
  </si>
  <si>
    <t>9.12.2</t>
  </si>
  <si>
    <t>9.13</t>
  </si>
  <si>
    <t>Расход электроэнергии на передачу 1 Гкал</t>
  </si>
  <si>
    <t>9.13.1</t>
  </si>
  <si>
    <t>9.13.2</t>
  </si>
  <si>
    <t>9.14</t>
  </si>
  <si>
    <t>Количество аварий (с учетом котельных)</t>
  </si>
  <si>
    <t>ед</t>
  </si>
  <si>
    <t>9.14.1</t>
  </si>
  <si>
    <t>9.14.2</t>
  </si>
  <si>
    <t>9.15</t>
  </si>
  <si>
    <t>Количество аварий на 1 км тепловых сетей</t>
  </si>
  <si>
    <t>9.15.1</t>
  </si>
  <si>
    <t>9.15.2</t>
  </si>
  <si>
    <t>9.16</t>
  </si>
  <si>
    <t>Производительность труда на 1 человека</t>
  </si>
  <si>
    <t>тыс руб/чел</t>
  </si>
  <si>
    <t>9.16.1</t>
  </si>
  <si>
    <t>9.16.2</t>
  </si>
  <si>
    <t>Использование инвестиционных средств за отчетный год</t>
  </si>
  <si>
    <t>Всего, в том числе по источникам финансирования:</t>
  </si>
  <si>
    <t>I квартал</t>
  </si>
  <si>
    <t>II квартал</t>
  </si>
  <si>
    <t>III квартал</t>
  </si>
  <si>
    <t>IV квартал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</si>
</sst>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0"/>
  </numFmts>
  <fonts count="1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b/>
      <sz val="14"/>
      <name val="Franklin Gothic Medium"/>
      <family val="2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theme="0"/>
      <name val="Tahoma"/>
      <family val="2"/>
      <charset val="204"/>
    </font>
    <font>
      <b/>
      <sz val="9"/>
      <color indexed="62"/>
      <name val="Tahoma"/>
      <family val="2"/>
      <charset val="204"/>
    </font>
    <font>
      <b/>
      <u/>
      <sz val="9"/>
      <color indexed="12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lightDown">
        <fgColor rgb="FFEAEAEA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55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/>
      <top style="thin">
        <color indexed="55"/>
      </top>
      <bottom style="double">
        <color indexed="55"/>
      </bottom>
      <diagonal/>
    </border>
    <border>
      <left/>
      <right/>
      <top style="double">
        <color indexed="55"/>
      </top>
      <bottom style="thin">
        <color rgb="FFC0C0C0"/>
      </bottom>
      <diagonal/>
    </border>
    <border>
      <left style="thin">
        <color rgb="FFC0C0C0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rgb="FFC0C0C0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rgb="FFC0C0C0"/>
      </bottom>
      <diagonal/>
    </border>
    <border>
      <left/>
      <right/>
      <top style="thin">
        <color indexed="22"/>
      </top>
      <bottom style="thin">
        <color rgb="FFC0C0C0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thin">
        <color rgb="FFC0C0C0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55"/>
      </left>
      <right style="thin">
        <color rgb="FFC0C0C0"/>
      </right>
      <top style="thin">
        <color indexed="55"/>
      </top>
      <bottom style="double">
        <color indexed="55"/>
      </bottom>
      <diagonal/>
    </border>
  </borders>
  <cellStyleXfs count="7">
    <xf numFmtId="0" fontId="0" fillId="0" borderId="0"/>
    <xf numFmtId="0" fontId="1" fillId="0" borderId="0"/>
    <xf numFmtId="0" fontId="3" fillId="0" borderId="0" applyBorder="0">
      <alignment horizontal="center" vertical="center" wrapText="1"/>
    </xf>
    <xf numFmtId="0" fontId="5" fillId="0" borderId="0"/>
    <xf numFmtId="0" fontId="6" fillId="0" borderId="4" applyBorder="0">
      <alignment horizontal="center" vertical="center" wrapText="1"/>
    </xf>
    <xf numFmtId="0" fontId="5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73">
    <xf numFmtId="0" fontId="0" fillId="0" borderId="0" xfId="0"/>
    <xf numFmtId="0" fontId="2" fillId="0" borderId="1" xfId="1" applyFont="1" applyBorder="1" applyAlignment="1">
      <alignment horizontal="center" vertical="center" wrapText="1"/>
    </xf>
    <xf numFmtId="0" fontId="4" fillId="0" borderId="2" xfId="2" applyFont="1" applyFill="1" applyBorder="1" applyAlignment="1" applyProtection="1">
      <alignment horizontal="center" vertical="center" wrapText="1"/>
    </xf>
    <xf numFmtId="0" fontId="4" fillId="2" borderId="0" xfId="3" applyFont="1" applyFill="1" applyBorder="1" applyAlignment="1" applyProtection="1">
      <alignment vertical="center" wrapText="1"/>
    </xf>
    <xf numFmtId="0" fontId="4" fillId="2" borderId="0" xfId="3" applyFont="1" applyFill="1" applyBorder="1" applyAlignment="1" applyProtection="1">
      <alignment horizontal="center" vertical="center" wrapText="1"/>
    </xf>
    <xf numFmtId="0" fontId="6" fillId="2" borderId="0" xfId="3" applyFont="1" applyFill="1" applyBorder="1" applyAlignment="1" applyProtection="1">
      <alignment horizontal="center" vertical="center" wrapText="1"/>
    </xf>
    <xf numFmtId="0" fontId="4" fillId="2" borderId="3" xfId="3" applyFont="1" applyFill="1" applyBorder="1" applyAlignment="1" applyProtection="1">
      <alignment horizontal="center" vertical="center" wrapText="1"/>
    </xf>
    <xf numFmtId="0" fontId="4" fillId="0" borderId="3" xfId="4" applyFont="1" applyFill="1" applyBorder="1" applyAlignment="1" applyProtection="1">
      <alignment horizontal="center" vertical="center" wrapText="1"/>
    </xf>
    <xf numFmtId="0" fontId="4" fillId="0" borderId="5" xfId="4" applyFont="1" applyFill="1" applyBorder="1" applyAlignment="1" applyProtection="1">
      <alignment horizontal="center" vertical="center" wrapText="1"/>
    </xf>
    <xf numFmtId="49" fontId="7" fillId="2" borderId="6" xfId="4" applyNumberFormat="1" applyFont="1" applyFill="1" applyBorder="1" applyAlignment="1" applyProtection="1">
      <alignment horizontal="center" vertical="center" wrapText="1"/>
    </xf>
    <xf numFmtId="49" fontId="4" fillId="2" borderId="7" xfId="3" applyNumberFormat="1" applyFont="1" applyFill="1" applyBorder="1" applyAlignment="1" applyProtection="1">
      <alignment horizontal="center" vertical="center" wrapText="1"/>
    </xf>
    <xf numFmtId="0" fontId="4" fillId="0" borderId="8" xfId="3" applyFont="1" applyFill="1" applyBorder="1" applyAlignment="1" applyProtection="1">
      <alignment horizontal="left" vertical="center" wrapText="1"/>
    </xf>
    <xf numFmtId="0" fontId="4" fillId="0" borderId="9" xfId="3" applyFont="1" applyFill="1" applyBorder="1" applyAlignment="1" applyProtection="1">
      <alignment horizontal="center" vertical="center" wrapText="1"/>
    </xf>
    <xf numFmtId="4" fontId="4" fillId="3" borderId="10" xfId="3" applyNumberFormat="1" applyFont="1" applyFill="1" applyBorder="1" applyAlignment="1" applyProtection="1">
      <alignment horizontal="right" vertical="center" wrapText="1"/>
    </xf>
    <xf numFmtId="4" fontId="8" fillId="0" borderId="10" xfId="3" applyNumberFormat="1" applyFont="1" applyFill="1" applyBorder="1" applyAlignment="1" applyProtection="1">
      <alignment horizontal="right" vertical="center" wrapText="1"/>
    </xf>
    <xf numFmtId="49" fontId="0" fillId="2" borderId="9" xfId="3" applyNumberFormat="1" applyFont="1" applyFill="1" applyBorder="1" applyAlignment="1" applyProtection="1">
      <alignment horizontal="center" vertical="center" wrapText="1"/>
    </xf>
    <xf numFmtId="49" fontId="0" fillId="4" borderId="9" xfId="3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9" xfId="3" applyFont="1" applyFill="1" applyBorder="1" applyAlignment="1" applyProtection="1">
      <alignment horizontal="center" vertical="center" wrapText="1"/>
    </xf>
    <xf numFmtId="4" fontId="4" fillId="4" borderId="10" xfId="3" applyNumberFormat="1" applyFont="1" applyFill="1" applyBorder="1" applyAlignment="1" applyProtection="1">
      <alignment horizontal="right" vertical="center" wrapText="1"/>
      <protection locked="0"/>
    </xf>
    <xf numFmtId="0" fontId="6" fillId="5" borderId="11" xfId="0" applyFont="1" applyFill="1" applyBorder="1" applyAlignment="1" applyProtection="1">
      <alignment horizontal="center" vertical="center"/>
    </xf>
    <xf numFmtId="0" fontId="9" fillId="5" borderId="12" xfId="0" applyFont="1" applyFill="1" applyBorder="1" applyAlignment="1" applyProtection="1">
      <alignment horizontal="left" vertical="center" indent="1"/>
    </xf>
    <xf numFmtId="0" fontId="9" fillId="5" borderId="12" xfId="0" applyFont="1" applyFill="1" applyBorder="1" applyAlignment="1" applyProtection="1">
      <alignment horizontal="left" vertical="center"/>
    </xf>
    <xf numFmtId="0" fontId="9" fillId="5" borderId="12" xfId="0" applyFont="1" applyFill="1" applyBorder="1" applyAlignment="1" applyProtection="1">
      <alignment horizontal="right" vertical="center"/>
    </xf>
    <xf numFmtId="0" fontId="4" fillId="0" borderId="9" xfId="3" applyFont="1" applyFill="1" applyBorder="1" applyAlignment="1" applyProtection="1">
      <alignment horizontal="left" vertical="center" wrapText="1" indent="1"/>
    </xf>
    <xf numFmtId="4" fontId="4" fillId="4" borderId="13" xfId="3" applyNumberFormat="1" applyFont="1" applyFill="1" applyBorder="1" applyAlignment="1" applyProtection="1">
      <alignment horizontal="right" vertical="center" wrapText="1"/>
      <protection locked="0"/>
    </xf>
    <xf numFmtId="14" fontId="4" fillId="2" borderId="9" xfId="3" applyNumberFormat="1" applyFont="1" applyFill="1" applyBorder="1" applyAlignment="1" applyProtection="1">
      <alignment horizontal="center" vertical="center" wrapText="1"/>
    </xf>
    <xf numFmtId="0" fontId="0" fillId="4" borderId="9" xfId="3" applyNumberFormat="1" applyFont="1" applyFill="1" applyBorder="1" applyAlignment="1" applyProtection="1">
      <alignment horizontal="left" vertical="center" wrapText="1" indent="2"/>
      <protection locked="0"/>
    </xf>
    <xf numFmtId="14" fontId="0" fillId="2" borderId="9" xfId="3" applyNumberFormat="1" applyFont="1" applyFill="1" applyBorder="1" applyAlignment="1" applyProtection="1">
      <alignment horizontal="center" vertical="center" wrapText="1"/>
    </xf>
    <xf numFmtId="0" fontId="0" fillId="0" borderId="9" xfId="3" applyFont="1" applyFill="1" applyBorder="1" applyAlignment="1" applyProtection="1">
      <alignment horizontal="left" vertical="center" wrapText="1" indent="3"/>
    </xf>
    <xf numFmtId="49" fontId="0" fillId="4" borderId="9" xfId="3" applyNumberFormat="1" applyFont="1" applyFill="1" applyBorder="1" applyAlignment="1" applyProtection="1">
      <alignment horizontal="center" vertical="center" wrapText="1"/>
      <protection locked="0"/>
    </xf>
    <xf numFmtId="0" fontId="0" fillId="4" borderId="10" xfId="3" applyNumberFormat="1" applyFont="1" applyFill="1" applyBorder="1" applyAlignment="1" applyProtection="1">
      <alignment horizontal="left" vertical="center" wrapText="1"/>
      <protection locked="0"/>
    </xf>
    <xf numFmtId="0" fontId="9" fillId="5" borderId="12" xfId="0" applyFont="1" applyFill="1" applyBorder="1" applyAlignment="1" applyProtection="1">
      <alignment horizontal="left" vertical="center" indent="2"/>
    </xf>
    <xf numFmtId="0" fontId="4" fillId="0" borderId="9" xfId="3" applyFont="1" applyFill="1" applyBorder="1" applyAlignment="1" applyProtection="1">
      <alignment horizontal="left" vertical="center" wrapText="1" indent="2"/>
    </xf>
    <xf numFmtId="164" fontId="4" fillId="4" borderId="13" xfId="3" applyNumberFormat="1" applyFont="1" applyFill="1" applyBorder="1" applyAlignment="1" applyProtection="1">
      <alignment horizontal="right" vertical="center" wrapText="1"/>
      <protection locked="0"/>
    </xf>
    <xf numFmtId="0" fontId="0" fillId="0" borderId="9" xfId="3" applyFont="1" applyFill="1" applyBorder="1" applyAlignment="1" applyProtection="1">
      <alignment horizontal="left" vertical="center" wrapText="1" indent="1"/>
    </xf>
    <xf numFmtId="49" fontId="4" fillId="6" borderId="9" xfId="5" applyNumberFormat="1" applyFont="1" applyFill="1" applyBorder="1" applyAlignment="1" applyProtection="1">
      <alignment horizontal="center" vertical="center" wrapText="1"/>
    </xf>
    <xf numFmtId="49" fontId="0" fillId="4" borderId="9" xfId="3" applyNumberFormat="1" applyFont="1" applyFill="1" applyBorder="1" applyAlignment="1" applyProtection="1">
      <alignment horizontal="left" vertical="center" wrapText="1" indent="2"/>
      <protection locked="0"/>
    </xf>
    <xf numFmtId="4" fontId="4" fillId="4" borderId="14" xfId="3" applyNumberFormat="1" applyFont="1" applyFill="1" applyBorder="1" applyAlignment="1" applyProtection="1">
      <alignment horizontal="right" vertical="center" wrapText="1"/>
      <protection locked="0"/>
    </xf>
    <xf numFmtId="49" fontId="10" fillId="7" borderId="9" xfId="6" applyNumberFormat="1" applyFont="1" applyFill="1" applyBorder="1" applyAlignment="1" applyProtection="1">
      <alignment horizontal="left" vertical="center" wrapText="1"/>
      <protection locked="0"/>
    </xf>
    <xf numFmtId="164" fontId="4" fillId="3" borderId="10" xfId="3" applyNumberFormat="1" applyFont="1" applyFill="1" applyBorder="1" applyAlignment="1" applyProtection="1">
      <alignment horizontal="right" vertical="center" wrapText="1"/>
    </xf>
    <xf numFmtId="164" fontId="0" fillId="4" borderId="10" xfId="3" applyNumberFormat="1" applyFont="1" applyFill="1" applyBorder="1" applyAlignment="1" applyProtection="1">
      <alignment horizontal="right" vertical="center" wrapText="1"/>
      <protection locked="0"/>
    </xf>
    <xf numFmtId="49" fontId="0" fillId="7" borderId="10" xfId="3" applyNumberFormat="1" applyFont="1" applyFill="1" applyBorder="1" applyAlignment="1" applyProtection="1">
      <alignment horizontal="left" vertical="center" wrapText="1"/>
      <protection locked="0"/>
    </xf>
    <xf numFmtId="0" fontId="4" fillId="0" borderId="0" xfId="3" applyFont="1" applyFill="1" applyAlignment="1" applyProtection="1">
      <alignment vertical="center" wrapText="1"/>
    </xf>
    <xf numFmtId="0" fontId="4" fillId="2" borderId="15" xfId="3" applyFont="1" applyFill="1" applyBorder="1" applyAlignment="1" applyProtection="1">
      <alignment horizontal="center" vertical="center" wrapText="1"/>
    </xf>
    <xf numFmtId="0" fontId="4" fillId="0" borderId="16" xfId="4" applyFont="1" applyFill="1" applyBorder="1" applyAlignment="1" applyProtection="1">
      <alignment horizontal="center" vertical="center" wrapText="1"/>
    </xf>
    <xf numFmtId="4" fontId="0" fillId="0" borderId="13" xfId="3" applyNumberFormat="1" applyFont="1" applyFill="1" applyBorder="1" applyAlignment="1" applyProtection="1">
      <alignment horizontal="right" vertical="center" wrapText="1"/>
      <protection locked="0"/>
    </xf>
    <xf numFmtId="9" fontId="6" fillId="0" borderId="14" xfId="0" applyNumberFormat="1" applyFont="1" applyFill="1" applyBorder="1" applyAlignment="1" applyProtection="1">
      <alignment horizontal="center" vertical="center" wrapText="1"/>
    </xf>
    <xf numFmtId="49" fontId="0" fillId="0" borderId="13" xfId="3" applyNumberFormat="1" applyFont="1" applyFill="1" applyBorder="1" applyAlignment="1" applyProtection="1">
      <alignment horizontal="right" vertical="center" wrapText="1"/>
      <protection locked="0"/>
    </xf>
    <xf numFmtId="49" fontId="10" fillId="0" borderId="14" xfId="6" applyNumberFormat="1" applyFont="1" applyFill="1" applyBorder="1" applyAlignment="1" applyProtection="1">
      <alignment horizontal="left" vertical="center" wrapText="1"/>
      <protection locked="0"/>
    </xf>
    <xf numFmtId="49" fontId="4" fillId="0" borderId="10" xfId="3" applyNumberFormat="1" applyFont="1" applyFill="1" applyBorder="1" applyAlignment="1" applyProtection="1">
      <alignment horizontal="left" vertical="center" wrapText="1"/>
      <protection locked="0"/>
    </xf>
    <xf numFmtId="0" fontId="4" fillId="0" borderId="9" xfId="3" applyNumberFormat="1" applyFont="1" applyFill="1" applyBorder="1" applyAlignment="1" applyProtection="1">
      <alignment horizontal="center" vertical="center" wrapText="1"/>
    </xf>
    <xf numFmtId="0" fontId="0" fillId="0" borderId="9" xfId="3" applyFont="1" applyFill="1" applyBorder="1" applyAlignment="1" applyProtection="1">
      <alignment horizontal="left" vertical="center" wrapText="1" indent="2"/>
    </xf>
    <xf numFmtId="0" fontId="2" fillId="0" borderId="1" xfId="1" applyFont="1" applyFill="1" applyBorder="1" applyAlignment="1">
      <alignment horizontal="center" vertical="center" wrapText="1"/>
    </xf>
    <xf numFmtId="0" fontId="4" fillId="0" borderId="0" xfId="3" applyFont="1" applyFill="1" applyBorder="1" applyAlignment="1" applyProtection="1">
      <alignment vertical="center" wrapText="1"/>
    </xf>
    <xf numFmtId="0" fontId="4" fillId="0" borderId="0" xfId="3" applyFont="1" applyFill="1" applyBorder="1" applyAlignment="1" applyProtection="1">
      <alignment horizontal="center" vertical="center" wrapText="1"/>
    </xf>
    <xf numFmtId="0" fontId="6" fillId="0" borderId="0" xfId="3" applyFont="1" applyFill="1" applyBorder="1" applyAlignment="1" applyProtection="1">
      <alignment horizontal="center" vertical="center" wrapText="1"/>
    </xf>
    <xf numFmtId="0" fontId="4" fillId="0" borderId="3" xfId="3" applyFont="1" applyFill="1" applyBorder="1" applyAlignment="1" applyProtection="1">
      <alignment horizontal="center" vertical="center" wrapText="1"/>
    </xf>
    <xf numFmtId="49" fontId="7" fillId="0" borderId="6" xfId="4" applyNumberFormat="1" applyFont="1" applyFill="1" applyBorder="1" applyAlignment="1" applyProtection="1">
      <alignment horizontal="center" vertical="center" wrapText="1"/>
    </xf>
    <xf numFmtId="49" fontId="4" fillId="0" borderId="7" xfId="3" applyNumberFormat="1" applyFont="1" applyFill="1" applyBorder="1" applyAlignment="1" applyProtection="1">
      <alignment horizontal="center" vertical="center" wrapText="1"/>
    </xf>
    <xf numFmtId="49" fontId="0" fillId="0" borderId="9" xfId="3" applyNumberFormat="1" applyFont="1" applyFill="1" applyBorder="1" applyAlignment="1" applyProtection="1">
      <alignment horizontal="left" vertical="center" wrapText="1"/>
      <protection locked="0"/>
    </xf>
    <xf numFmtId="49" fontId="0" fillId="0" borderId="9" xfId="5" applyNumberFormat="1" applyFont="1" applyFill="1" applyBorder="1" applyAlignment="1" applyProtection="1">
      <alignment horizontal="center" vertical="center" wrapText="1"/>
      <protection locked="0"/>
    </xf>
    <xf numFmtId="49" fontId="4" fillId="0" borderId="9" xfId="5" applyNumberFormat="1" applyFont="1" applyFill="1" applyBorder="1" applyAlignment="1" applyProtection="1">
      <alignment horizontal="left" vertical="center" wrapText="1"/>
    </xf>
    <xf numFmtId="4" fontId="4" fillId="0" borderId="10" xfId="3" applyNumberFormat="1" applyFont="1" applyFill="1" applyBorder="1" applyAlignment="1" applyProtection="1">
      <alignment horizontal="right" vertical="center" wrapText="1"/>
    </xf>
    <xf numFmtId="1" fontId="4" fillId="0" borderId="9" xfId="3" applyNumberFormat="1" applyFont="1" applyFill="1" applyBorder="1" applyAlignment="1" applyProtection="1">
      <alignment horizontal="left" vertical="center" wrapText="1" indent="1"/>
      <protection locked="0"/>
    </xf>
    <xf numFmtId="0" fontId="4" fillId="0" borderId="9" xfId="3" applyNumberFormat="1" applyFont="1" applyFill="1" applyBorder="1" applyAlignment="1" applyProtection="1">
      <alignment horizontal="left" vertical="center" wrapText="1" indent="2"/>
      <protection locked="0"/>
    </xf>
    <xf numFmtId="4" fontId="4" fillId="0" borderId="13" xfId="3" applyNumberFormat="1" applyFont="1" applyFill="1" applyBorder="1" applyAlignment="1" applyProtection="1">
      <alignment horizontal="right" vertical="center" wrapText="1"/>
      <protection locked="0"/>
    </xf>
    <xf numFmtId="0" fontId="6" fillId="0" borderId="11" xfId="0" applyFont="1" applyFill="1" applyBorder="1" applyAlignment="1" applyProtection="1">
      <alignment horizontal="center" vertical="center"/>
    </xf>
    <xf numFmtId="0" fontId="9" fillId="0" borderId="12" xfId="0" applyFont="1" applyFill="1" applyBorder="1" applyAlignment="1" applyProtection="1">
      <alignment horizontal="left" vertical="center" indent="2"/>
    </xf>
    <xf numFmtId="0" fontId="9" fillId="0" borderId="12" xfId="0" applyFont="1" applyFill="1" applyBorder="1" applyAlignment="1" applyProtection="1">
      <alignment horizontal="left" vertical="center" indent="1"/>
    </xf>
    <xf numFmtId="0" fontId="9" fillId="0" borderId="12" xfId="0" applyFont="1" applyFill="1" applyBorder="1" applyAlignment="1" applyProtection="1">
      <alignment horizontal="left" vertical="center"/>
    </xf>
    <xf numFmtId="49" fontId="0" fillId="0" borderId="9" xfId="3" applyNumberFormat="1" applyFont="1" applyFill="1" applyBorder="1" applyAlignment="1" applyProtection="1">
      <alignment horizontal="left" vertical="center" wrapText="1" indent="1"/>
      <protection locked="0"/>
    </xf>
    <xf numFmtId="49" fontId="0" fillId="0" borderId="9" xfId="3" applyNumberFormat="1" applyFont="1" applyFill="1" applyBorder="1" applyAlignment="1" applyProtection="1">
      <alignment horizontal="center" vertical="center" wrapText="1"/>
      <protection locked="0"/>
    </xf>
    <xf numFmtId="0" fontId="4" fillId="0" borderId="9" xfId="3" applyNumberFormat="1" applyFont="1" applyFill="1" applyBorder="1" applyAlignment="1" applyProtection="1">
      <alignment horizontal="left" vertical="center" wrapText="1" indent="1"/>
      <protection locked="0"/>
    </xf>
  </cellXfs>
  <cellStyles count="7">
    <cellStyle name="Гиперссылка" xfId="6" builtinId="8"/>
    <cellStyle name="Заголовок" xfId="2"/>
    <cellStyle name="ЗаголовокСтолбца" xfId="4"/>
    <cellStyle name="Обычный" xfId="0" builtinId="0"/>
    <cellStyle name="Обычный_ЖКУ_проект3" xfId="5"/>
    <cellStyle name="Обычный_Мониторинг инвестиций" xfId="3"/>
    <cellStyle name="Обычный_Шаблон по источникам для Модуля Реестр (2)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70;&#1083;&#1080;&#1103;%20&#1053;&#1080;&#1082;&#1086;&#1083;&#1072;&#1077;&#1074;&#1085;&#1072;/Desktop/&#1064;&#1072;&#1073;&#1083;&#1086;&#1085;&#1099;%202015%20&#1075;/&#1073;&#1072;&#1083;&#1072;&#1085;&#1089;/JKH_OPEN_INFO_BALANCE_WARM(v6_0_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List01"/>
      <sheetName val="Инструкция"/>
      <sheetName val="Лог обновления"/>
      <sheetName val="Титульный"/>
      <sheetName val="Список МО"/>
      <sheetName val="Показатели (факт)"/>
      <sheetName val="Показатели (2)"/>
      <sheetName val="Потр. характеристики"/>
      <sheetName val="Инвестиции"/>
      <sheetName val="Инвестиции исправления"/>
      <sheetName val="Ссылки на публикации"/>
      <sheetName val="Комментарии"/>
      <sheetName val="Проверка"/>
      <sheetName val="AllSheetsInThisWorkbook"/>
      <sheetName val="TEHSHEET"/>
      <sheetName val="et_union_hor"/>
      <sheetName val="et_union_vert"/>
      <sheetName val="modInfo"/>
      <sheetName val="modRegion"/>
      <sheetName val="modReestr"/>
      <sheetName val="modfrmSelectData"/>
      <sheetName val="modfrmReestr"/>
      <sheetName val="modUpdTemplMain"/>
      <sheetName val="REESTR_ORG"/>
      <sheetName val="modClassifierValidate"/>
      <sheetName val="modProv"/>
      <sheetName val="modHyp"/>
      <sheetName val="modList00"/>
      <sheetName val="modList02"/>
      <sheetName val="modList03"/>
      <sheetName val="modList04"/>
      <sheetName val="modList05"/>
      <sheetName val="modList06"/>
      <sheetName val="modList07"/>
      <sheetName val="modfrmDateChoose"/>
      <sheetName val="modComm"/>
      <sheetName val="modThisWorkbook"/>
      <sheetName val="REESTR_MO"/>
      <sheetName val="modfrmReestrMR"/>
      <sheetName val="modfrmCheckUpdates"/>
      <sheetName val="CopyList"/>
    </sheetNames>
    <sheetDataSet>
      <sheetData sheetId="0"/>
      <sheetData sheetId="1"/>
      <sheetData sheetId="2"/>
      <sheetData sheetId="3">
        <row r="17">
          <cell r="F17" t="str">
            <v>Муниципальное унитарное предприятие "Энергосервис" муниципального образования Красноуфимский район, п.Березовая роща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M2" t="str">
            <v>газ природный по регулируемой цене</v>
          </cell>
          <cell r="O2" t="str">
            <v>торги/аукционы</v>
          </cell>
          <cell r="P2" t="str">
            <v>кредиты банков</v>
          </cell>
        </row>
        <row r="3">
          <cell r="M3" t="str">
            <v>газ природный по нерегулируемой цене</v>
          </cell>
          <cell r="O3" t="str">
            <v>прямые договора без торгов</v>
          </cell>
          <cell r="P3" t="str">
            <v>кредиты иностранных банков</v>
          </cell>
        </row>
        <row r="4">
          <cell r="M4" t="str">
            <v>газ сжиженный</v>
          </cell>
          <cell r="O4" t="str">
            <v>прочее</v>
          </cell>
          <cell r="P4" t="str">
            <v>заемные ср-ва др. организаций</v>
          </cell>
        </row>
        <row r="5">
          <cell r="M5" t="str">
            <v>газовый конденсат</v>
          </cell>
          <cell r="P5" t="str">
            <v>федеральный бюджет</v>
          </cell>
        </row>
        <row r="6">
          <cell r="M6" t="str">
            <v>гшз</v>
          </cell>
          <cell r="P6" t="str">
            <v>бюджет субъекта РФ</v>
          </cell>
        </row>
        <row r="7">
          <cell r="M7" t="str">
            <v>мазут</v>
          </cell>
          <cell r="P7" t="str">
            <v>бюджет муниципального образования</v>
          </cell>
        </row>
        <row r="8">
          <cell r="M8" t="str">
            <v>нефть</v>
          </cell>
          <cell r="P8" t="str">
            <v>ср-ва внебюджетных фондов</v>
          </cell>
        </row>
        <row r="9">
          <cell r="M9" t="str">
            <v>дизельное топливо</v>
          </cell>
          <cell r="P9" t="str">
            <v>прибыль, направляемая на инвестиции</v>
          </cell>
        </row>
        <row r="10">
          <cell r="M10" t="str">
            <v>уголь бурый</v>
          </cell>
          <cell r="P10" t="str">
            <v>амортизация</v>
          </cell>
        </row>
        <row r="11">
          <cell r="M11" t="str">
            <v>уголь каменный</v>
          </cell>
          <cell r="P11" t="str">
            <v>инвестиционная надбавка к тарифу</v>
          </cell>
        </row>
        <row r="12">
          <cell r="M12" t="str">
            <v>торф</v>
          </cell>
          <cell r="P12" t="str">
            <v>плата за подключение</v>
          </cell>
        </row>
        <row r="13">
          <cell r="M13" t="str">
            <v>дрова</v>
          </cell>
          <cell r="P13" t="str">
            <v>прочие средства</v>
          </cell>
        </row>
        <row r="14">
          <cell r="M14" t="str">
            <v>опил</v>
          </cell>
        </row>
        <row r="15">
          <cell r="M15" t="str">
            <v>отходы березовые</v>
          </cell>
        </row>
        <row r="16">
          <cell r="M16" t="str">
            <v>отходы осиновые</v>
          </cell>
        </row>
        <row r="17">
          <cell r="M17" t="str">
            <v>печное топливо</v>
          </cell>
        </row>
        <row r="18">
          <cell r="M18" t="str">
            <v>пилеты</v>
          </cell>
        </row>
        <row r="19">
          <cell r="M19" t="str">
            <v>смола</v>
          </cell>
        </row>
        <row r="20">
          <cell r="M20" t="str">
            <v>щепа</v>
          </cell>
        </row>
        <row r="21">
          <cell r="M21" t="str">
            <v>горючий сланец</v>
          </cell>
        </row>
        <row r="22">
          <cell r="M22" t="str">
            <v>керосин</v>
          </cell>
        </row>
        <row r="23">
          <cell r="M23" t="str">
            <v>кислородно-водородная смесь</v>
          </cell>
        </row>
        <row r="24">
          <cell r="M24" t="str">
            <v>электроэнергия (НН)</v>
          </cell>
        </row>
        <row r="25">
          <cell r="M25" t="str">
            <v>электроэнергия (СН1)</v>
          </cell>
        </row>
        <row r="26">
          <cell r="M26" t="str">
            <v>электроэнергия (СН2)</v>
          </cell>
        </row>
        <row r="27">
          <cell r="M27" t="str">
            <v>электроэнергия (ВН)</v>
          </cell>
        </row>
        <row r="28">
          <cell r="M28" t="str">
            <v>мощность</v>
          </cell>
        </row>
        <row r="29">
          <cell r="M29" t="str">
            <v>прочее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O155"/>
  <sheetViews>
    <sheetView tabSelected="1" topLeftCell="I4" workbookViewId="0">
      <selection activeCell="M76" sqref="M76"/>
    </sheetView>
  </sheetViews>
  <sheetFormatPr defaultRowHeight="15" x14ac:dyDescent="0.25"/>
  <cols>
    <col min="2" max="2" width="19" customWidth="1"/>
    <col min="3" max="3" width="36.42578125" customWidth="1"/>
    <col min="4" max="4" width="19.7109375" customWidth="1"/>
    <col min="5" max="5" width="25.28515625" customWidth="1"/>
    <col min="6" max="6" width="18.5703125" customWidth="1"/>
    <col min="7" max="7" width="12.85546875" customWidth="1"/>
    <col min="8" max="8" width="33.42578125" customWidth="1"/>
    <col min="9" max="9" width="21.7109375" customWidth="1"/>
    <col min="10" max="10" width="14.85546875" customWidth="1"/>
    <col min="12" max="12" width="14.42578125" customWidth="1"/>
    <col min="13" max="13" width="18.5703125" customWidth="1"/>
    <col min="14" max="14" width="16.42578125" customWidth="1"/>
    <col min="15" max="15" width="42.85546875" customWidth="1"/>
  </cols>
  <sheetData>
    <row r="3" spans="2:15" ht="42.75" customHeight="1" x14ac:dyDescent="0.25">
      <c r="B3" s="1" t="s">
        <v>0</v>
      </c>
      <c r="C3" s="1"/>
      <c r="D3" s="1"/>
      <c r="E3" s="1"/>
      <c r="G3" s="1" t="s">
        <v>277</v>
      </c>
      <c r="H3" s="1"/>
      <c r="I3" s="1"/>
      <c r="J3" s="1"/>
      <c r="L3" s="52" t="s">
        <v>284</v>
      </c>
      <c r="M3" s="52"/>
      <c r="N3" s="52"/>
      <c r="O3" s="52"/>
    </row>
    <row r="4" spans="2:15" ht="29.25" customHeight="1" x14ac:dyDescent="0.25">
      <c r="B4" s="2" t="str">
        <f>IF(org=0,"Не определено",org)</f>
        <v>Муниципальное унитарное предприятие "Энергосервис" муниципального образования Красноуфимский район, п.Березовая роща</v>
      </c>
      <c r="C4" s="2"/>
      <c r="D4" s="2"/>
      <c r="E4" s="2"/>
      <c r="G4" s="2" t="str">
        <f>IF(org=0,"Не определено",org)</f>
        <v>Муниципальное унитарное предприятие "Энергосервис" муниципального образования Красноуфимский район, п.Березовая роща</v>
      </c>
      <c r="H4" s="2"/>
      <c r="I4" s="2"/>
      <c r="J4" s="2"/>
      <c r="L4" s="2" t="str">
        <f>IF(org=0,"Не определено",org)</f>
        <v>Муниципальное унитарное предприятие "Энергосервис" муниципального образования Красноуфимский район, п.Березовая роща</v>
      </c>
      <c r="M4" s="2"/>
      <c r="N4" s="2"/>
      <c r="O4" s="2"/>
    </row>
    <row r="5" spans="2:15" x14ac:dyDescent="0.25">
      <c r="B5" s="3"/>
      <c r="C5" s="4"/>
      <c r="D5" s="4"/>
      <c r="E5" s="5"/>
      <c r="G5" s="3"/>
      <c r="H5" s="4"/>
      <c r="I5" s="5"/>
      <c r="J5" s="42"/>
      <c r="L5" s="53"/>
      <c r="M5" s="54"/>
      <c r="N5" s="54"/>
      <c r="O5" s="55"/>
    </row>
    <row r="6" spans="2:15" ht="15.75" thickBot="1" x14ac:dyDescent="0.3">
      <c r="B6" s="6" t="s">
        <v>1</v>
      </c>
      <c r="C6" s="7" t="s">
        <v>2</v>
      </c>
      <c r="D6" s="8" t="s">
        <v>3</v>
      </c>
      <c r="E6" s="8" t="s">
        <v>4</v>
      </c>
      <c r="G6" s="43" t="s">
        <v>1</v>
      </c>
      <c r="H6" s="7" t="s">
        <v>2</v>
      </c>
      <c r="I6" s="8" t="s">
        <v>4</v>
      </c>
      <c r="J6" s="44"/>
      <c r="L6" s="53"/>
      <c r="M6" s="54"/>
      <c r="N6" s="54"/>
      <c r="O6" s="55"/>
    </row>
    <row r="7" spans="2:15" ht="24" thickTop="1" thickBot="1" x14ac:dyDescent="0.3">
      <c r="B7" s="9" t="s">
        <v>5</v>
      </c>
      <c r="C7" s="9" t="s">
        <v>6</v>
      </c>
      <c r="D7" s="9" t="s">
        <v>7</v>
      </c>
      <c r="E7" s="9" t="s">
        <v>8</v>
      </c>
      <c r="G7" s="9" t="s">
        <v>5</v>
      </c>
      <c r="H7" s="9" t="s">
        <v>6</v>
      </c>
      <c r="I7" s="9" t="s">
        <v>7</v>
      </c>
      <c r="J7" s="9" t="s">
        <v>8</v>
      </c>
      <c r="L7" s="56" t="s">
        <v>1</v>
      </c>
      <c r="M7" s="7" t="s">
        <v>285</v>
      </c>
      <c r="N7" s="8" t="s">
        <v>3</v>
      </c>
      <c r="O7" s="8" t="s">
        <v>4</v>
      </c>
    </row>
    <row r="8" spans="2:15" ht="23.25" thickTop="1" x14ac:dyDescent="0.25">
      <c r="B8" s="10" t="s">
        <v>5</v>
      </c>
      <c r="C8" s="11" t="s">
        <v>9</v>
      </c>
      <c r="D8" s="12" t="s">
        <v>10</v>
      </c>
      <c r="E8" s="13">
        <f>SUM(E9:E11)</f>
        <v>88998.197</v>
      </c>
      <c r="G8" s="10">
        <v>1</v>
      </c>
      <c r="H8" s="11" t="s">
        <v>278</v>
      </c>
      <c r="I8" s="45">
        <v>0.46700000000000003</v>
      </c>
      <c r="J8" s="46"/>
      <c r="L8" s="57" t="s">
        <v>5</v>
      </c>
      <c r="M8" s="57" t="s">
        <v>6</v>
      </c>
      <c r="N8" s="57" t="s">
        <v>7</v>
      </c>
      <c r="O8" s="57" t="s">
        <v>8</v>
      </c>
    </row>
    <row r="9" spans="2:15" ht="84.75" customHeight="1" x14ac:dyDescent="0.25">
      <c r="B9" s="10" t="s">
        <v>11</v>
      </c>
      <c r="C9" s="14"/>
      <c r="D9" s="14"/>
      <c r="E9" s="14"/>
      <c r="G9" s="10" t="s">
        <v>6</v>
      </c>
      <c r="H9" s="11" t="s">
        <v>279</v>
      </c>
      <c r="I9" s="45">
        <v>0.60599999999999998</v>
      </c>
      <c r="J9" s="46"/>
      <c r="L9" s="58">
        <v>1</v>
      </c>
      <c r="M9" s="11" t="s">
        <v>286</v>
      </c>
      <c r="N9" s="12" t="s">
        <v>20</v>
      </c>
      <c r="O9" s="59" t="s">
        <v>287</v>
      </c>
    </row>
    <row r="10" spans="2:15" ht="33.75" x14ac:dyDescent="0.25">
      <c r="B10" s="15" t="s">
        <v>12</v>
      </c>
      <c r="C10" s="16" t="s">
        <v>13</v>
      </c>
      <c r="D10" s="17" t="s">
        <v>10</v>
      </c>
      <c r="E10" s="18">
        <v>88998.197</v>
      </c>
      <c r="G10" s="10" t="s">
        <v>7</v>
      </c>
      <c r="H10" s="11" t="s">
        <v>280</v>
      </c>
      <c r="I10" s="47" t="s">
        <v>281</v>
      </c>
      <c r="J10" s="48"/>
      <c r="L10" s="58">
        <v>2</v>
      </c>
      <c r="M10" s="11" t="s">
        <v>288</v>
      </c>
      <c r="N10" s="12" t="s">
        <v>20</v>
      </c>
      <c r="O10" s="60" t="s">
        <v>289</v>
      </c>
    </row>
    <row r="11" spans="2:15" ht="45" x14ac:dyDescent="0.25">
      <c r="B11" s="19"/>
      <c r="C11" s="20"/>
      <c r="D11" s="21"/>
      <c r="E11" s="22"/>
      <c r="G11" s="10" t="s">
        <v>8</v>
      </c>
      <c r="H11" s="11" t="s">
        <v>282</v>
      </c>
      <c r="I11" s="45">
        <v>100</v>
      </c>
      <c r="J11" s="46"/>
      <c r="L11" s="58" t="s">
        <v>7</v>
      </c>
      <c r="M11" s="11" t="s">
        <v>290</v>
      </c>
      <c r="N11" s="12" t="s">
        <v>20</v>
      </c>
      <c r="O11" s="61" t="s">
        <v>291</v>
      </c>
    </row>
    <row r="12" spans="2:15" ht="78.75" x14ac:dyDescent="0.25">
      <c r="B12" s="10" t="s">
        <v>6</v>
      </c>
      <c r="C12" s="11" t="s">
        <v>14</v>
      </c>
      <c r="D12" s="12" t="s">
        <v>10</v>
      </c>
      <c r="E12" s="13">
        <f>SUM(E13:E14)+E32+SUM(E35:E43)+E46+E49+E51</f>
        <v>68641.699000000022</v>
      </c>
      <c r="G12" s="10" t="s">
        <v>89</v>
      </c>
      <c r="H12" s="11" t="s">
        <v>283</v>
      </c>
      <c r="I12" s="45">
        <v>3</v>
      </c>
      <c r="J12" s="46"/>
      <c r="L12" s="58" t="s">
        <v>8</v>
      </c>
      <c r="M12" s="11" t="s">
        <v>292</v>
      </c>
      <c r="N12" s="12" t="s">
        <v>20</v>
      </c>
      <c r="O12" s="59" t="s">
        <v>293</v>
      </c>
    </row>
    <row r="13" spans="2:15" ht="67.5" x14ac:dyDescent="0.25">
      <c r="B13" s="10" t="s">
        <v>15</v>
      </c>
      <c r="C13" s="23" t="s">
        <v>16</v>
      </c>
      <c r="D13" s="12" t="s">
        <v>10</v>
      </c>
      <c r="E13" s="24">
        <v>0</v>
      </c>
      <c r="G13" s="10" t="s">
        <v>93</v>
      </c>
      <c r="H13" s="11" t="s">
        <v>275</v>
      </c>
      <c r="I13" s="49"/>
      <c r="J13" s="46"/>
      <c r="L13" s="58" t="s">
        <v>89</v>
      </c>
      <c r="M13" s="11" t="s">
        <v>294</v>
      </c>
      <c r="N13" s="12" t="s">
        <v>20</v>
      </c>
      <c r="O13" s="59" t="s">
        <v>295</v>
      </c>
    </row>
    <row r="14" spans="2:15" ht="56.25" x14ac:dyDescent="0.25">
      <c r="B14" s="10" t="s">
        <v>17</v>
      </c>
      <c r="C14" s="23" t="s">
        <v>18</v>
      </c>
      <c r="D14" s="12" t="s">
        <v>10</v>
      </c>
      <c r="E14" s="13">
        <f>SUMIF(flagSum_List02_2,"p",E15:E31)</f>
        <v>0</v>
      </c>
      <c r="L14" s="58" t="s">
        <v>93</v>
      </c>
      <c r="M14" s="11" t="s">
        <v>296</v>
      </c>
      <c r="N14" s="12" t="s">
        <v>20</v>
      </c>
      <c r="O14" s="60" t="s">
        <v>297</v>
      </c>
    </row>
    <row r="15" spans="2:15" ht="56.25" x14ac:dyDescent="0.25">
      <c r="B15" s="25"/>
      <c r="C15" s="14"/>
      <c r="D15" s="14"/>
      <c r="E15" s="14"/>
      <c r="L15" s="58" t="s">
        <v>95</v>
      </c>
      <c r="M15" s="11" t="s">
        <v>298</v>
      </c>
      <c r="N15" s="12" t="s">
        <v>20</v>
      </c>
      <c r="O15" s="60" t="s">
        <v>299</v>
      </c>
    </row>
    <row r="16" spans="2:15" ht="112.5" x14ac:dyDescent="0.25">
      <c r="B16" s="15"/>
      <c r="C16" s="26" t="s">
        <v>19</v>
      </c>
      <c r="D16" s="17" t="s">
        <v>20</v>
      </c>
      <c r="E16" s="14">
        <f>E17*E18+E19</f>
        <v>37861.56048</v>
      </c>
      <c r="L16" s="58" t="s">
        <v>98</v>
      </c>
      <c r="M16" s="11" t="s">
        <v>300</v>
      </c>
      <c r="N16" s="12" t="s">
        <v>10</v>
      </c>
      <c r="O16" s="62">
        <f>SUM(P16:Q16)</f>
        <v>0</v>
      </c>
    </row>
    <row r="17" spans="2:15" x14ac:dyDescent="0.25">
      <c r="B17" s="27"/>
      <c r="C17" s="28" t="s">
        <v>21</v>
      </c>
      <c r="D17" s="29" t="s">
        <v>22</v>
      </c>
      <c r="E17" s="24">
        <v>13688</v>
      </c>
      <c r="L17" s="58">
        <f>H17</f>
        <v>0</v>
      </c>
      <c r="M17" s="63"/>
      <c r="N17" s="12" t="s">
        <v>10</v>
      </c>
      <c r="O17" s="62">
        <f>SUM(O18:O19)</f>
        <v>0</v>
      </c>
    </row>
    <row r="18" spans="2:15" x14ac:dyDescent="0.25">
      <c r="B18" s="27"/>
      <c r="C18" s="28" t="s">
        <v>23</v>
      </c>
      <c r="D18" s="17" t="s">
        <v>10</v>
      </c>
      <c r="E18" s="24">
        <v>2.7322099999999998</v>
      </c>
      <c r="L18" s="50" t="str">
        <f>H17&amp;"."&amp;I18</f>
        <v>.</v>
      </c>
      <c r="M18" s="64"/>
      <c r="N18" s="12" t="s">
        <v>10</v>
      </c>
      <c r="O18" s="65"/>
    </row>
    <row r="19" spans="2:15" x14ac:dyDescent="0.25">
      <c r="B19" s="27"/>
      <c r="C19" s="28" t="s">
        <v>24</v>
      </c>
      <c r="D19" s="17" t="s">
        <v>10</v>
      </c>
      <c r="E19" s="24">
        <v>463.07</v>
      </c>
      <c r="L19" s="66"/>
      <c r="M19" s="67"/>
      <c r="N19" s="68"/>
      <c r="O19" s="69"/>
    </row>
    <row r="20" spans="2:15" ht="30" x14ac:dyDescent="0.25">
      <c r="B20" s="27"/>
      <c r="C20" s="28" t="s">
        <v>25</v>
      </c>
      <c r="D20" s="17" t="s">
        <v>20</v>
      </c>
      <c r="E20" s="30" t="s">
        <v>26</v>
      </c>
      <c r="L20" s="58">
        <f>H20</f>
        <v>0</v>
      </c>
      <c r="M20" s="63">
        <v>2014</v>
      </c>
      <c r="N20" s="12" t="s">
        <v>10</v>
      </c>
      <c r="O20" s="62">
        <f>SUM(O21:O22)</f>
        <v>4121.3900000000003</v>
      </c>
    </row>
    <row r="21" spans="2:15" ht="33.75" x14ac:dyDescent="0.25">
      <c r="B21" s="15"/>
      <c r="C21" s="26" t="s">
        <v>27</v>
      </c>
      <c r="D21" s="17" t="s">
        <v>20</v>
      </c>
      <c r="E21" s="14">
        <f>E22*E23+E24</f>
        <v>12920.33936</v>
      </c>
      <c r="L21" s="50" t="str">
        <f>H20&amp;"."&amp;I21</f>
        <v>.</v>
      </c>
      <c r="M21" s="64" t="s">
        <v>301</v>
      </c>
      <c r="N21" s="12" t="s">
        <v>10</v>
      </c>
      <c r="O21" s="65">
        <v>4121.3900000000003</v>
      </c>
    </row>
    <row r="22" spans="2:15" x14ac:dyDescent="0.25">
      <c r="B22" s="27"/>
      <c r="C22" s="28" t="s">
        <v>21</v>
      </c>
      <c r="D22" s="29" t="s">
        <v>28</v>
      </c>
      <c r="E22" s="24">
        <v>3187</v>
      </c>
      <c r="L22" s="66"/>
      <c r="M22" s="67"/>
      <c r="N22" s="68"/>
      <c r="O22" s="69"/>
    </row>
    <row r="23" spans="2:15" x14ac:dyDescent="0.25">
      <c r="B23" s="27"/>
      <c r="C23" s="28" t="s">
        <v>23</v>
      </c>
      <c r="D23" s="17" t="s">
        <v>10</v>
      </c>
      <c r="E23" s="24">
        <v>3.9412799999999999</v>
      </c>
      <c r="L23" s="66"/>
      <c r="M23" s="68"/>
      <c r="N23" s="69"/>
      <c r="O23" s="69"/>
    </row>
    <row r="24" spans="2:15" ht="33.75" x14ac:dyDescent="0.25">
      <c r="B24" s="27"/>
      <c r="C24" s="28" t="s">
        <v>24</v>
      </c>
      <c r="D24" s="17" t="s">
        <v>10</v>
      </c>
      <c r="E24" s="24">
        <v>359.48</v>
      </c>
      <c r="L24" s="58" t="s">
        <v>241</v>
      </c>
      <c r="M24" s="11" t="s">
        <v>302</v>
      </c>
      <c r="N24" s="12"/>
      <c r="O24" s="12" t="s">
        <v>20</v>
      </c>
    </row>
    <row r="25" spans="2:15" ht="30" x14ac:dyDescent="0.25">
      <c r="B25" s="27"/>
      <c r="C25" s="28" t="s">
        <v>25</v>
      </c>
      <c r="D25" s="17" t="s">
        <v>20</v>
      </c>
      <c r="E25" s="30" t="s">
        <v>26</v>
      </c>
      <c r="L25" s="58" t="s">
        <v>303</v>
      </c>
      <c r="M25" s="23" t="s">
        <v>304</v>
      </c>
      <c r="N25" s="12" t="s">
        <v>305</v>
      </c>
      <c r="O25" s="12" t="s">
        <v>20</v>
      </c>
    </row>
    <row r="26" spans="2:15" x14ac:dyDescent="0.25">
      <c r="B26" s="15"/>
      <c r="C26" s="26" t="s">
        <v>29</v>
      </c>
      <c r="D26" s="17" t="s">
        <v>20</v>
      </c>
      <c r="E26" s="14">
        <f>E27*E28+E29</f>
        <v>5142.0793599999997</v>
      </c>
      <c r="L26" s="58" t="s">
        <v>306</v>
      </c>
      <c r="M26" s="32" t="s">
        <v>307</v>
      </c>
      <c r="N26" s="12" t="s">
        <v>305</v>
      </c>
      <c r="O26" s="65"/>
    </row>
    <row r="27" spans="2:15" x14ac:dyDescent="0.25">
      <c r="B27" s="27"/>
      <c r="C27" s="28" t="s">
        <v>21</v>
      </c>
      <c r="D27" s="29" t="s">
        <v>30</v>
      </c>
      <c r="E27" s="24">
        <v>10924</v>
      </c>
      <c r="L27" s="58" t="s">
        <v>308</v>
      </c>
      <c r="M27" s="32" t="s">
        <v>309</v>
      </c>
      <c r="N27" s="12" t="s">
        <v>305</v>
      </c>
      <c r="O27" s="65"/>
    </row>
    <row r="28" spans="2:15" ht="33.75" x14ac:dyDescent="0.25">
      <c r="B28" s="27"/>
      <c r="C28" s="28" t="s">
        <v>23</v>
      </c>
      <c r="D28" s="17" t="s">
        <v>10</v>
      </c>
      <c r="E28" s="24">
        <v>0.46264</v>
      </c>
      <c r="L28" s="58" t="s">
        <v>310</v>
      </c>
      <c r="M28" s="23" t="s">
        <v>311</v>
      </c>
      <c r="N28" s="12" t="s">
        <v>312</v>
      </c>
      <c r="O28" s="12" t="s">
        <v>20</v>
      </c>
    </row>
    <row r="29" spans="2:15" x14ac:dyDescent="0.25">
      <c r="B29" s="27"/>
      <c r="C29" s="28" t="s">
        <v>24</v>
      </c>
      <c r="D29" s="17" t="s">
        <v>10</v>
      </c>
      <c r="E29" s="24">
        <v>88.2</v>
      </c>
      <c r="L29" s="58" t="s">
        <v>313</v>
      </c>
      <c r="M29" s="32" t="s">
        <v>307</v>
      </c>
      <c r="N29" s="12" t="s">
        <v>312</v>
      </c>
      <c r="O29" s="65"/>
    </row>
    <row r="30" spans="2:15" ht="30" x14ac:dyDescent="0.25">
      <c r="B30" s="27"/>
      <c r="C30" s="28" t="s">
        <v>25</v>
      </c>
      <c r="D30" s="17" t="s">
        <v>20</v>
      </c>
      <c r="E30" s="30" t="s">
        <v>26</v>
      </c>
      <c r="L30" s="58" t="s">
        <v>314</v>
      </c>
      <c r="M30" s="32" t="s">
        <v>309</v>
      </c>
      <c r="N30" s="12" t="s">
        <v>312</v>
      </c>
      <c r="O30" s="65"/>
    </row>
    <row r="31" spans="2:15" ht="56.25" x14ac:dyDescent="0.25">
      <c r="B31" s="19"/>
      <c r="C31" s="31"/>
      <c r="D31" s="21"/>
      <c r="E31" s="22"/>
      <c r="L31" s="58" t="s">
        <v>315</v>
      </c>
      <c r="M31" s="23" t="s">
        <v>316</v>
      </c>
      <c r="N31" s="12" t="s">
        <v>317</v>
      </c>
      <c r="O31" s="12" t="s">
        <v>20</v>
      </c>
    </row>
    <row r="32" spans="2:15" ht="33.75" x14ac:dyDescent="0.25">
      <c r="B32" s="10" t="s">
        <v>31</v>
      </c>
      <c r="C32" s="23" t="s">
        <v>32</v>
      </c>
      <c r="D32" s="12" t="s">
        <v>10</v>
      </c>
      <c r="E32" s="24">
        <v>15255</v>
      </c>
      <c r="L32" s="58" t="s">
        <v>318</v>
      </c>
      <c r="M32" s="32" t="s">
        <v>307</v>
      </c>
      <c r="N32" s="12" t="s">
        <v>317</v>
      </c>
      <c r="O32" s="65"/>
    </row>
    <row r="33" spans="2:15" ht="22.5" x14ac:dyDescent="0.25">
      <c r="B33" s="10" t="s">
        <v>33</v>
      </c>
      <c r="C33" s="32" t="s">
        <v>34</v>
      </c>
      <c r="D33" s="12" t="s">
        <v>35</v>
      </c>
      <c r="E33" s="24">
        <v>4.5199999999999996</v>
      </c>
      <c r="L33" s="58" t="s">
        <v>319</v>
      </c>
      <c r="M33" s="32" t="s">
        <v>309</v>
      </c>
      <c r="N33" s="12" t="s">
        <v>317</v>
      </c>
      <c r="O33" s="65"/>
    </row>
    <row r="34" spans="2:15" ht="33.75" x14ac:dyDescent="0.25">
      <c r="B34" s="10" t="s">
        <v>36</v>
      </c>
      <c r="C34" s="32" t="s">
        <v>37</v>
      </c>
      <c r="D34" s="12" t="s">
        <v>38</v>
      </c>
      <c r="E34" s="33">
        <v>3375</v>
      </c>
      <c r="L34" s="58" t="s">
        <v>320</v>
      </c>
      <c r="M34" s="23" t="s">
        <v>321</v>
      </c>
      <c r="N34" s="12" t="s">
        <v>322</v>
      </c>
      <c r="O34" s="12" t="s">
        <v>20</v>
      </c>
    </row>
    <row r="35" spans="2:15" ht="33.75" x14ac:dyDescent="0.25">
      <c r="B35" s="10" t="s">
        <v>39</v>
      </c>
      <c r="C35" s="23" t="s">
        <v>40</v>
      </c>
      <c r="D35" s="12" t="s">
        <v>10</v>
      </c>
      <c r="E35" s="24">
        <v>225.506</v>
      </c>
      <c r="L35" s="58" t="s">
        <v>323</v>
      </c>
      <c r="M35" s="32" t="s">
        <v>307</v>
      </c>
      <c r="N35" s="12" t="s">
        <v>322</v>
      </c>
      <c r="O35" s="65"/>
    </row>
    <row r="36" spans="2:15" ht="45" x14ac:dyDescent="0.25">
      <c r="B36" s="10" t="s">
        <v>41</v>
      </c>
      <c r="C36" s="34" t="s">
        <v>42</v>
      </c>
      <c r="D36" s="12" t="s">
        <v>10</v>
      </c>
      <c r="E36" s="24">
        <v>66.09</v>
      </c>
      <c r="L36" s="58" t="s">
        <v>324</v>
      </c>
      <c r="M36" s="32" t="s">
        <v>309</v>
      </c>
      <c r="N36" s="12" t="s">
        <v>322</v>
      </c>
      <c r="O36" s="65"/>
    </row>
    <row r="37" spans="2:15" ht="22.5" x14ac:dyDescent="0.25">
      <c r="B37" s="10" t="s">
        <v>43</v>
      </c>
      <c r="C37" s="23" t="s">
        <v>44</v>
      </c>
      <c r="D37" s="12" t="s">
        <v>10</v>
      </c>
      <c r="E37" s="24">
        <v>22276.659</v>
      </c>
      <c r="L37" s="58" t="s">
        <v>325</v>
      </c>
      <c r="M37" s="23" t="s">
        <v>326</v>
      </c>
      <c r="N37" s="12" t="s">
        <v>327</v>
      </c>
      <c r="O37" s="12" t="s">
        <v>20</v>
      </c>
    </row>
    <row r="38" spans="2:15" ht="33.75" x14ac:dyDescent="0.25">
      <c r="B38" s="10" t="s">
        <v>45</v>
      </c>
      <c r="C38" s="23" t="s">
        <v>46</v>
      </c>
      <c r="D38" s="12" t="s">
        <v>10</v>
      </c>
      <c r="E38" s="24">
        <v>7140.4340000000002</v>
      </c>
      <c r="L38" s="58" t="s">
        <v>328</v>
      </c>
      <c r="M38" s="32" t="s">
        <v>307</v>
      </c>
      <c r="N38" s="12" t="s">
        <v>327</v>
      </c>
      <c r="O38" s="65"/>
    </row>
    <row r="39" spans="2:15" ht="33.75" x14ac:dyDescent="0.25">
      <c r="B39" s="10" t="s">
        <v>47</v>
      </c>
      <c r="C39" s="23" t="s">
        <v>48</v>
      </c>
      <c r="D39" s="12" t="s">
        <v>10</v>
      </c>
      <c r="E39" s="24">
        <v>6918.27</v>
      </c>
      <c r="L39" s="58" t="s">
        <v>329</v>
      </c>
      <c r="M39" s="32" t="s">
        <v>309</v>
      </c>
      <c r="N39" s="12" t="s">
        <v>327</v>
      </c>
      <c r="O39" s="65"/>
    </row>
    <row r="40" spans="2:15" ht="33.75" x14ac:dyDescent="0.25">
      <c r="B40" s="10" t="s">
        <v>49</v>
      </c>
      <c r="C40" s="23" t="s">
        <v>50</v>
      </c>
      <c r="D40" s="12" t="s">
        <v>10</v>
      </c>
      <c r="E40" s="24">
        <v>2069.3000000000002</v>
      </c>
      <c r="L40" s="58" t="s">
        <v>330</v>
      </c>
      <c r="M40" s="23" t="s">
        <v>331</v>
      </c>
      <c r="N40" s="12" t="s">
        <v>322</v>
      </c>
      <c r="O40" s="12" t="s">
        <v>20</v>
      </c>
    </row>
    <row r="41" spans="2:15" ht="22.5" x14ac:dyDescent="0.25">
      <c r="B41" s="10" t="s">
        <v>51</v>
      </c>
      <c r="C41" s="23" t="s">
        <v>52</v>
      </c>
      <c r="D41" s="12" t="s">
        <v>10</v>
      </c>
      <c r="E41" s="24">
        <v>17.646000000000001</v>
      </c>
      <c r="L41" s="58" t="s">
        <v>332</v>
      </c>
      <c r="M41" s="32" t="s">
        <v>307</v>
      </c>
      <c r="N41" s="12" t="s">
        <v>322</v>
      </c>
      <c r="O41" s="65"/>
    </row>
    <row r="42" spans="2:15" ht="45" x14ac:dyDescent="0.25">
      <c r="B42" s="10" t="s">
        <v>53</v>
      </c>
      <c r="C42" s="34" t="s">
        <v>54</v>
      </c>
      <c r="D42" s="12" t="s">
        <v>10</v>
      </c>
      <c r="E42" s="24">
        <v>0</v>
      </c>
      <c r="L42" s="58" t="s">
        <v>333</v>
      </c>
      <c r="M42" s="32" t="s">
        <v>309</v>
      </c>
      <c r="N42" s="12" t="s">
        <v>322</v>
      </c>
      <c r="O42" s="65"/>
    </row>
    <row r="43" spans="2:15" ht="45" x14ac:dyDescent="0.25">
      <c r="B43" s="10" t="s">
        <v>55</v>
      </c>
      <c r="C43" s="23" t="s">
        <v>56</v>
      </c>
      <c r="D43" s="12" t="s">
        <v>10</v>
      </c>
      <c r="E43" s="24">
        <v>7030.4989999999998</v>
      </c>
      <c r="L43" s="58" t="s">
        <v>334</v>
      </c>
      <c r="M43" s="23" t="s">
        <v>335</v>
      </c>
      <c r="N43" s="12" t="s">
        <v>322</v>
      </c>
      <c r="O43" s="12" t="s">
        <v>20</v>
      </c>
    </row>
    <row r="44" spans="2:15" x14ac:dyDescent="0.25">
      <c r="B44" s="10" t="s">
        <v>57</v>
      </c>
      <c r="C44" s="32" t="s">
        <v>58</v>
      </c>
      <c r="D44" s="12" t="s">
        <v>10</v>
      </c>
      <c r="E44" s="24">
        <v>0</v>
      </c>
      <c r="L44" s="58" t="s">
        <v>336</v>
      </c>
      <c r="M44" s="32" t="s">
        <v>307</v>
      </c>
      <c r="N44" s="12" t="s">
        <v>322</v>
      </c>
      <c r="O44" s="65"/>
    </row>
    <row r="45" spans="2:15" x14ac:dyDescent="0.25">
      <c r="B45" s="10" t="s">
        <v>59</v>
      </c>
      <c r="C45" s="32" t="s">
        <v>60</v>
      </c>
      <c r="D45" s="12" t="s">
        <v>10</v>
      </c>
      <c r="E45" s="24">
        <v>0</v>
      </c>
      <c r="L45" s="58" t="s">
        <v>337</v>
      </c>
      <c r="M45" s="32" t="s">
        <v>309</v>
      </c>
      <c r="N45" s="12" t="s">
        <v>322</v>
      </c>
      <c r="O45" s="65"/>
    </row>
    <row r="46" spans="2:15" ht="56.25" x14ac:dyDescent="0.25">
      <c r="B46" s="10" t="s">
        <v>61</v>
      </c>
      <c r="C46" s="23" t="s">
        <v>62</v>
      </c>
      <c r="D46" s="12" t="s">
        <v>10</v>
      </c>
      <c r="E46" s="24">
        <v>2066.41</v>
      </c>
      <c r="L46" s="58" t="s">
        <v>338</v>
      </c>
      <c r="M46" s="23" t="s">
        <v>339</v>
      </c>
      <c r="N46" s="12" t="s">
        <v>322</v>
      </c>
      <c r="O46" s="12" t="s">
        <v>20</v>
      </c>
    </row>
    <row r="47" spans="2:15" x14ac:dyDescent="0.25">
      <c r="B47" s="10" t="s">
        <v>63</v>
      </c>
      <c r="C47" s="32" t="s">
        <v>58</v>
      </c>
      <c r="D47" s="12" t="s">
        <v>10</v>
      </c>
      <c r="E47" s="24">
        <v>0</v>
      </c>
      <c r="L47" s="58" t="s">
        <v>340</v>
      </c>
      <c r="M47" s="32" t="s">
        <v>307</v>
      </c>
      <c r="N47" s="12" t="s">
        <v>322</v>
      </c>
      <c r="O47" s="65"/>
    </row>
    <row r="48" spans="2:15" x14ac:dyDescent="0.25">
      <c r="B48" s="10" t="s">
        <v>64</v>
      </c>
      <c r="C48" s="32" t="s">
        <v>60</v>
      </c>
      <c r="D48" s="12" t="s">
        <v>10</v>
      </c>
      <c r="E48" s="24">
        <v>0</v>
      </c>
      <c r="L48" s="58" t="s">
        <v>341</v>
      </c>
      <c r="M48" s="32" t="s">
        <v>309</v>
      </c>
      <c r="N48" s="12" t="s">
        <v>322</v>
      </c>
      <c r="O48" s="65"/>
    </row>
    <row r="49" spans="2:15" ht="45" x14ac:dyDescent="0.25">
      <c r="B49" s="10" t="s">
        <v>65</v>
      </c>
      <c r="C49" s="23" t="s">
        <v>66</v>
      </c>
      <c r="D49" s="12" t="s">
        <v>10</v>
      </c>
      <c r="E49" s="24">
        <v>1710.529</v>
      </c>
      <c r="L49" s="58" t="s">
        <v>342</v>
      </c>
      <c r="M49" s="23" t="s">
        <v>343</v>
      </c>
      <c r="N49" s="12" t="s">
        <v>322</v>
      </c>
      <c r="O49" s="12" t="s">
        <v>20</v>
      </c>
    </row>
    <row r="50" spans="2:15" ht="78.75" x14ac:dyDescent="0.25">
      <c r="B50" s="10" t="s">
        <v>67</v>
      </c>
      <c r="C50" s="32" t="s">
        <v>68</v>
      </c>
      <c r="D50" s="12" t="s">
        <v>20</v>
      </c>
      <c r="E50" s="35" t="s">
        <v>69</v>
      </c>
      <c r="L50" s="58" t="s">
        <v>344</v>
      </c>
      <c r="M50" s="32" t="s">
        <v>307</v>
      </c>
      <c r="N50" s="12" t="s">
        <v>322</v>
      </c>
      <c r="O50" s="65"/>
    </row>
    <row r="51" spans="2:15" ht="45" x14ac:dyDescent="0.25">
      <c r="B51" s="10" t="s">
        <v>70</v>
      </c>
      <c r="C51" s="23" t="s">
        <v>71</v>
      </c>
      <c r="D51" s="12" t="s">
        <v>10</v>
      </c>
      <c r="E51" s="13">
        <f>SUM(E52:E59)</f>
        <v>3865.3559999999998</v>
      </c>
      <c r="L51" s="58" t="s">
        <v>345</v>
      </c>
      <c r="M51" s="32" t="s">
        <v>309</v>
      </c>
      <c r="N51" s="12" t="s">
        <v>322</v>
      </c>
      <c r="O51" s="65"/>
    </row>
    <row r="52" spans="2:15" ht="45" x14ac:dyDescent="0.25">
      <c r="B52" s="10" t="s">
        <v>72</v>
      </c>
      <c r="C52" s="14"/>
      <c r="D52" s="14"/>
      <c r="E52" s="14"/>
      <c r="L52" s="58" t="s">
        <v>346</v>
      </c>
      <c r="M52" s="23" t="s">
        <v>347</v>
      </c>
      <c r="N52" s="12" t="s">
        <v>322</v>
      </c>
      <c r="O52" s="12" t="s">
        <v>20</v>
      </c>
    </row>
    <row r="53" spans="2:15" x14ac:dyDescent="0.25">
      <c r="B53" s="15" t="s">
        <v>73</v>
      </c>
      <c r="C53" s="36" t="s">
        <v>74</v>
      </c>
      <c r="D53" s="17" t="s">
        <v>10</v>
      </c>
      <c r="E53" s="37">
        <v>676.56600000000003</v>
      </c>
      <c r="L53" s="58" t="s">
        <v>348</v>
      </c>
      <c r="M53" s="32" t="s">
        <v>307</v>
      </c>
      <c r="N53" s="12" t="s">
        <v>322</v>
      </c>
      <c r="O53" s="65"/>
    </row>
    <row r="54" spans="2:15" x14ac:dyDescent="0.25">
      <c r="B54" s="15" t="s">
        <v>75</v>
      </c>
      <c r="C54" s="36" t="s">
        <v>76</v>
      </c>
      <c r="D54" s="17" t="s">
        <v>10</v>
      </c>
      <c r="E54" s="37">
        <v>61.649000000000001</v>
      </c>
      <c r="L54" s="58" t="s">
        <v>349</v>
      </c>
      <c r="M54" s="32" t="s">
        <v>309</v>
      </c>
      <c r="N54" s="12" t="s">
        <v>322</v>
      </c>
      <c r="O54" s="65"/>
    </row>
    <row r="55" spans="2:15" ht="45" x14ac:dyDescent="0.25">
      <c r="B55" s="15" t="s">
        <v>77</v>
      </c>
      <c r="C55" s="36" t="s">
        <v>78</v>
      </c>
      <c r="D55" s="17" t="s">
        <v>10</v>
      </c>
      <c r="E55" s="37">
        <v>1288.992</v>
      </c>
      <c r="L55" s="58" t="s">
        <v>350</v>
      </c>
      <c r="M55" s="23" t="s">
        <v>351</v>
      </c>
      <c r="N55" s="12" t="s">
        <v>352</v>
      </c>
      <c r="O55" s="12" t="s">
        <v>20</v>
      </c>
    </row>
    <row r="56" spans="2:15" ht="45" x14ac:dyDescent="0.25">
      <c r="B56" s="15" t="s">
        <v>79</v>
      </c>
      <c r="C56" s="36" t="s">
        <v>80</v>
      </c>
      <c r="D56" s="17" t="s">
        <v>10</v>
      </c>
      <c r="E56" s="37">
        <v>1514.8789999999999</v>
      </c>
      <c r="L56" s="58" t="s">
        <v>353</v>
      </c>
      <c r="M56" s="32" t="s">
        <v>307</v>
      </c>
      <c r="N56" s="12" t="s">
        <v>352</v>
      </c>
      <c r="O56" s="65"/>
    </row>
    <row r="57" spans="2:15" x14ac:dyDescent="0.25">
      <c r="B57" s="15" t="s">
        <v>81</v>
      </c>
      <c r="C57" s="36" t="s">
        <v>82</v>
      </c>
      <c r="D57" s="17" t="s">
        <v>10</v>
      </c>
      <c r="E57" s="37">
        <v>276.98</v>
      </c>
      <c r="L57" s="58" t="s">
        <v>354</v>
      </c>
      <c r="M57" s="32" t="s">
        <v>309</v>
      </c>
      <c r="N57" s="12" t="s">
        <v>352</v>
      </c>
      <c r="O57" s="65"/>
    </row>
    <row r="58" spans="2:15" ht="33.75" x14ac:dyDescent="0.25">
      <c r="B58" s="15" t="s">
        <v>83</v>
      </c>
      <c r="C58" s="36" t="s">
        <v>84</v>
      </c>
      <c r="D58" s="17" t="s">
        <v>10</v>
      </c>
      <c r="E58" s="37">
        <v>46.29</v>
      </c>
      <c r="L58" s="58" t="s">
        <v>355</v>
      </c>
      <c r="M58" s="23" t="s">
        <v>356</v>
      </c>
      <c r="N58" s="12" t="s">
        <v>357</v>
      </c>
      <c r="O58" s="12" t="s">
        <v>20</v>
      </c>
    </row>
    <row r="59" spans="2:15" x14ac:dyDescent="0.25">
      <c r="B59" s="19"/>
      <c r="C59" s="31"/>
      <c r="D59" s="21"/>
      <c r="E59" s="22"/>
      <c r="L59" s="58" t="s">
        <v>358</v>
      </c>
      <c r="M59" s="32" t="s">
        <v>307</v>
      </c>
      <c r="N59" s="12" t="s">
        <v>357</v>
      </c>
      <c r="O59" s="65"/>
    </row>
    <row r="60" spans="2:15" ht="33.75" x14ac:dyDescent="0.25">
      <c r="B60" s="10" t="s">
        <v>7</v>
      </c>
      <c r="C60" s="11" t="s">
        <v>85</v>
      </c>
      <c r="D60" s="12" t="s">
        <v>10</v>
      </c>
      <c r="E60" s="24">
        <v>-35567.480000000003</v>
      </c>
      <c r="L60" s="58" t="s">
        <v>359</v>
      </c>
      <c r="M60" s="32" t="s">
        <v>309</v>
      </c>
      <c r="N60" s="12" t="s">
        <v>357</v>
      </c>
      <c r="O60" s="65"/>
    </row>
    <row r="61" spans="2:15" ht="33.75" x14ac:dyDescent="0.25">
      <c r="B61" s="10" t="s">
        <v>8</v>
      </c>
      <c r="C61" s="11" t="s">
        <v>86</v>
      </c>
      <c r="D61" s="12" t="s">
        <v>10</v>
      </c>
      <c r="E61" s="24">
        <v>0</v>
      </c>
      <c r="L61" s="58" t="s">
        <v>360</v>
      </c>
      <c r="M61" s="23" t="s">
        <v>361</v>
      </c>
      <c r="N61" s="12" t="s">
        <v>357</v>
      </c>
      <c r="O61" s="12" t="s">
        <v>20</v>
      </c>
    </row>
    <row r="62" spans="2:15" ht="45" x14ac:dyDescent="0.25">
      <c r="B62" s="10" t="s">
        <v>87</v>
      </c>
      <c r="C62" s="23" t="s">
        <v>88</v>
      </c>
      <c r="D62" s="12" t="s">
        <v>10</v>
      </c>
      <c r="E62" s="24">
        <v>4121.3900000000003</v>
      </c>
      <c r="L62" s="58" t="s">
        <v>362</v>
      </c>
      <c r="M62" s="32" t="s">
        <v>307</v>
      </c>
      <c r="N62" s="12" t="s">
        <v>357</v>
      </c>
      <c r="O62" s="65"/>
    </row>
    <row r="63" spans="2:15" ht="56.25" x14ac:dyDescent="0.25">
      <c r="B63" s="10" t="s">
        <v>89</v>
      </c>
      <c r="C63" s="11" t="s">
        <v>90</v>
      </c>
      <c r="D63" s="12" t="s">
        <v>10</v>
      </c>
      <c r="E63" s="24">
        <v>0</v>
      </c>
      <c r="L63" s="58" t="s">
        <v>363</v>
      </c>
      <c r="M63" s="32" t="s">
        <v>309</v>
      </c>
      <c r="N63" s="12" t="s">
        <v>357</v>
      </c>
      <c r="O63" s="65"/>
    </row>
    <row r="64" spans="2:15" ht="33.75" x14ac:dyDescent="0.25">
      <c r="B64" s="10" t="s">
        <v>91</v>
      </c>
      <c r="C64" s="23" t="s">
        <v>92</v>
      </c>
      <c r="D64" s="12" t="s">
        <v>10</v>
      </c>
      <c r="E64" s="24">
        <v>0</v>
      </c>
      <c r="L64" s="58" t="s">
        <v>364</v>
      </c>
      <c r="M64" s="23" t="s">
        <v>365</v>
      </c>
      <c r="N64" s="12" t="s">
        <v>366</v>
      </c>
      <c r="O64" s="12" t="s">
        <v>20</v>
      </c>
    </row>
    <row r="65" spans="2:15" x14ac:dyDescent="0.25">
      <c r="B65" s="10" t="s">
        <v>93</v>
      </c>
      <c r="C65" s="11" t="s">
        <v>94</v>
      </c>
      <c r="D65" s="12" t="s">
        <v>10</v>
      </c>
      <c r="E65" s="24">
        <v>0</v>
      </c>
      <c r="L65" s="58" t="s">
        <v>367</v>
      </c>
      <c r="M65" s="32" t="s">
        <v>307</v>
      </c>
      <c r="N65" s="12" t="s">
        <v>366</v>
      </c>
      <c r="O65" s="65"/>
    </row>
    <row r="66" spans="2:15" ht="2.25" hidden="1" customHeight="1" x14ac:dyDescent="0.25">
      <c r="B66" s="10" t="s">
        <v>95</v>
      </c>
      <c r="C66" s="11" t="s">
        <v>96</v>
      </c>
      <c r="D66" s="12" t="s">
        <v>20</v>
      </c>
      <c r="E66" s="38" t="s">
        <v>97</v>
      </c>
      <c r="L66" s="58" t="s">
        <v>368</v>
      </c>
      <c r="M66" s="32" t="s">
        <v>309</v>
      </c>
      <c r="N66" s="12" t="s">
        <v>366</v>
      </c>
      <c r="O66" s="65"/>
    </row>
    <row r="67" spans="2:15" ht="67.5" x14ac:dyDescent="0.25">
      <c r="B67" s="10" t="s">
        <v>98</v>
      </c>
      <c r="C67" s="11" t="s">
        <v>99</v>
      </c>
      <c r="D67" s="12" t="s">
        <v>100</v>
      </c>
      <c r="E67" s="18">
        <v>54.63</v>
      </c>
      <c r="L67" s="58" t="s">
        <v>369</v>
      </c>
      <c r="M67" s="23" t="s">
        <v>370</v>
      </c>
      <c r="N67" s="12" t="s">
        <v>366</v>
      </c>
      <c r="O67" s="12" t="s">
        <v>20</v>
      </c>
    </row>
    <row r="68" spans="2:15" x14ac:dyDescent="0.25">
      <c r="B68" s="10" t="s">
        <v>101</v>
      </c>
      <c r="C68" s="14"/>
      <c r="D68" s="14"/>
      <c r="E68" s="14"/>
      <c r="L68" s="58" t="s">
        <v>371</v>
      </c>
      <c r="M68" s="32" t="s">
        <v>307</v>
      </c>
      <c r="N68" s="12" t="s">
        <v>366</v>
      </c>
      <c r="O68" s="65"/>
    </row>
    <row r="69" spans="2:15" x14ac:dyDescent="0.25">
      <c r="B69" s="15" t="s">
        <v>102</v>
      </c>
      <c r="C69" s="16" t="s">
        <v>103</v>
      </c>
      <c r="D69" s="17" t="s">
        <v>100</v>
      </c>
      <c r="E69" s="18">
        <v>1.63</v>
      </c>
      <c r="L69" s="58" t="s">
        <v>372</v>
      </c>
      <c r="M69" s="32" t="s">
        <v>309</v>
      </c>
      <c r="N69" s="12" t="s">
        <v>366</v>
      </c>
      <c r="O69" s="65"/>
    </row>
    <row r="70" spans="2:15" ht="33.75" x14ac:dyDescent="0.25">
      <c r="B70" s="15" t="s">
        <v>104</v>
      </c>
      <c r="C70" s="16" t="s">
        <v>105</v>
      </c>
      <c r="D70" s="17" t="s">
        <v>100</v>
      </c>
      <c r="E70" s="18">
        <v>3.4000000000000002E-2</v>
      </c>
      <c r="L70" s="58" t="s">
        <v>373</v>
      </c>
      <c r="M70" s="23" t="s">
        <v>374</v>
      </c>
      <c r="N70" s="12" t="s">
        <v>375</v>
      </c>
      <c r="O70" s="12" t="s">
        <v>20</v>
      </c>
    </row>
    <row r="71" spans="2:15" x14ac:dyDescent="0.25">
      <c r="B71" s="15" t="s">
        <v>106</v>
      </c>
      <c r="C71" s="16" t="s">
        <v>107</v>
      </c>
      <c r="D71" s="17" t="s">
        <v>100</v>
      </c>
      <c r="E71" s="18">
        <v>0.52</v>
      </c>
      <c r="L71" s="58" t="s">
        <v>376</v>
      </c>
      <c r="M71" s="32" t="s">
        <v>307</v>
      </c>
      <c r="N71" s="12" t="s">
        <v>375</v>
      </c>
      <c r="O71" s="65"/>
    </row>
    <row r="72" spans="2:15" x14ac:dyDescent="0.25">
      <c r="B72" s="15" t="s">
        <v>108</v>
      </c>
      <c r="C72" s="16" t="s">
        <v>109</v>
      </c>
      <c r="D72" s="17" t="s">
        <v>100</v>
      </c>
      <c r="E72" s="18">
        <v>2.14</v>
      </c>
      <c r="L72" s="58" t="s">
        <v>377</v>
      </c>
      <c r="M72" s="32" t="s">
        <v>309</v>
      </c>
      <c r="N72" s="12" t="s">
        <v>375</v>
      </c>
      <c r="O72" s="65"/>
    </row>
    <row r="73" spans="2:15" x14ac:dyDescent="0.25">
      <c r="B73" s="15" t="s">
        <v>110</v>
      </c>
      <c r="C73" s="16" t="s">
        <v>111</v>
      </c>
      <c r="D73" s="17" t="s">
        <v>100</v>
      </c>
      <c r="E73" s="18">
        <v>0.35</v>
      </c>
      <c r="L73" s="58">
        <f>H73</f>
        <v>0</v>
      </c>
      <c r="M73" s="70"/>
      <c r="N73" s="71"/>
      <c r="O73" s="12" t="s">
        <v>20</v>
      </c>
    </row>
    <row r="74" spans="2:15" x14ac:dyDescent="0.25">
      <c r="B74" s="15" t="s">
        <v>112</v>
      </c>
      <c r="C74" s="16" t="s">
        <v>113</v>
      </c>
      <c r="D74" s="17" t="s">
        <v>100</v>
      </c>
      <c r="E74" s="18">
        <v>1.08</v>
      </c>
      <c r="L74" s="50" t="str">
        <f>H73&amp;".1"</f>
        <v>.1</v>
      </c>
      <c r="M74" s="32" t="s">
        <v>307</v>
      </c>
      <c r="N74" s="50" t="str">
        <f>IF(N73="","x",N73)</f>
        <v>x</v>
      </c>
      <c r="O74" s="65"/>
    </row>
    <row r="75" spans="2:15" x14ac:dyDescent="0.25">
      <c r="B75" s="15" t="s">
        <v>114</v>
      </c>
      <c r="C75" s="16" t="s">
        <v>115</v>
      </c>
      <c r="D75" s="17" t="s">
        <v>100</v>
      </c>
      <c r="E75" s="18">
        <v>1.77</v>
      </c>
      <c r="L75" s="50" t="str">
        <f>H73&amp;".2"</f>
        <v>.2</v>
      </c>
      <c r="M75" s="32" t="s">
        <v>309</v>
      </c>
      <c r="N75" s="50" t="str">
        <f>IF(N73="","x",N73)</f>
        <v>x</v>
      </c>
      <c r="O75" s="65"/>
    </row>
    <row r="76" spans="2:15" x14ac:dyDescent="0.25">
      <c r="B76" s="15" t="s">
        <v>116</v>
      </c>
      <c r="C76" s="16" t="s">
        <v>117</v>
      </c>
      <c r="D76" s="17" t="s">
        <v>100</v>
      </c>
      <c r="E76" s="18">
        <v>0.35299999999999998</v>
      </c>
      <c r="L76" s="66"/>
      <c r="M76" s="68"/>
      <c r="N76" s="68"/>
      <c r="O76" s="69"/>
    </row>
    <row r="77" spans="2:15" ht="45" x14ac:dyDescent="0.25">
      <c r="B77" s="15" t="s">
        <v>118</v>
      </c>
      <c r="C77" s="16" t="s">
        <v>119</v>
      </c>
      <c r="D77" s="17" t="s">
        <v>100</v>
      </c>
      <c r="E77" s="18">
        <v>0.51600000000000001</v>
      </c>
      <c r="L77" s="58" t="s">
        <v>243</v>
      </c>
      <c r="M77" s="11" t="s">
        <v>378</v>
      </c>
      <c r="N77" s="12" t="s">
        <v>10</v>
      </c>
      <c r="O77" s="12" t="s">
        <v>20</v>
      </c>
    </row>
    <row r="78" spans="2:15" ht="33.75" x14ac:dyDescent="0.25">
      <c r="B78" s="15" t="s">
        <v>120</v>
      </c>
      <c r="C78" s="16" t="s">
        <v>121</v>
      </c>
      <c r="D78" s="17" t="s">
        <v>100</v>
      </c>
      <c r="E78" s="18">
        <v>5.16</v>
      </c>
      <c r="L78" s="58">
        <f>H78</f>
        <v>0</v>
      </c>
      <c r="M78" s="23" t="s">
        <v>379</v>
      </c>
      <c r="N78" s="12" t="s">
        <v>10</v>
      </c>
      <c r="O78" s="62">
        <f>SUM(P78:Q78)</f>
        <v>0</v>
      </c>
    </row>
    <row r="79" spans="2:15" x14ac:dyDescent="0.25">
      <c r="B79" s="15" t="s">
        <v>122</v>
      </c>
      <c r="C79" s="16" t="s">
        <v>123</v>
      </c>
      <c r="D79" s="17" t="s">
        <v>100</v>
      </c>
      <c r="E79" s="18">
        <v>2.17</v>
      </c>
      <c r="L79" s="50" t="str">
        <f>H78&amp;".1"</f>
        <v>.1</v>
      </c>
      <c r="M79" s="32" t="s">
        <v>380</v>
      </c>
      <c r="N79" s="12" t="s">
        <v>10</v>
      </c>
      <c r="O79" s="62">
        <f>SUM(P79:Q79)</f>
        <v>0</v>
      </c>
    </row>
    <row r="80" spans="2:15" x14ac:dyDescent="0.25">
      <c r="B80" s="15" t="s">
        <v>124</v>
      </c>
      <c r="C80" s="16" t="s">
        <v>125</v>
      </c>
      <c r="D80" s="17" t="s">
        <v>100</v>
      </c>
      <c r="E80" s="18">
        <v>0.51600000000000001</v>
      </c>
      <c r="L80" s="50" t="str">
        <f>H78&amp;".2"</f>
        <v>.2</v>
      </c>
      <c r="M80" s="32" t="s">
        <v>381</v>
      </c>
      <c r="N80" s="12" t="s">
        <v>10</v>
      </c>
      <c r="O80" s="62">
        <f>SUM(P80:Q80)</f>
        <v>0</v>
      </c>
    </row>
    <row r="81" spans="2:15" x14ac:dyDescent="0.25">
      <c r="B81" s="15" t="s">
        <v>126</v>
      </c>
      <c r="C81" s="16" t="s">
        <v>127</v>
      </c>
      <c r="D81" s="17" t="s">
        <v>100</v>
      </c>
      <c r="E81" s="18">
        <v>4.1280000000000001</v>
      </c>
      <c r="L81" s="50" t="str">
        <f>H78&amp;".3"</f>
        <v>.3</v>
      </c>
      <c r="M81" s="32" t="s">
        <v>382</v>
      </c>
      <c r="N81" s="12" t="s">
        <v>10</v>
      </c>
      <c r="O81" s="62">
        <f>SUM(P81:Q81)</f>
        <v>0</v>
      </c>
    </row>
    <row r="82" spans="2:15" x14ac:dyDescent="0.25">
      <c r="B82" s="15" t="s">
        <v>128</v>
      </c>
      <c r="C82" s="16" t="s">
        <v>129</v>
      </c>
      <c r="D82" s="17" t="s">
        <v>100</v>
      </c>
      <c r="E82" s="18">
        <v>0.34399999999999997</v>
      </c>
      <c r="L82" s="50" t="str">
        <f>H78&amp;".4"</f>
        <v>.4</v>
      </c>
      <c r="M82" s="32" t="s">
        <v>383</v>
      </c>
      <c r="N82" s="12" t="s">
        <v>10</v>
      </c>
      <c r="O82" s="62">
        <f>SUM(P82:Q82)</f>
        <v>0</v>
      </c>
    </row>
    <row r="83" spans="2:15" x14ac:dyDescent="0.25">
      <c r="B83" s="15" t="s">
        <v>130</v>
      </c>
      <c r="C83" s="16" t="s">
        <v>131</v>
      </c>
      <c r="D83" s="17" t="s">
        <v>100</v>
      </c>
      <c r="E83" s="18">
        <v>0.4</v>
      </c>
      <c r="L83" s="58">
        <f>H83</f>
        <v>0</v>
      </c>
      <c r="M83" s="72"/>
      <c r="N83" s="12" t="s">
        <v>10</v>
      </c>
      <c r="O83" s="62">
        <f>SUM(O84:O87)</f>
        <v>0</v>
      </c>
    </row>
    <row r="84" spans="2:15" x14ac:dyDescent="0.25">
      <c r="B84" s="15" t="s">
        <v>132</v>
      </c>
      <c r="C84" s="16" t="s">
        <v>133</v>
      </c>
      <c r="D84" s="17" t="s">
        <v>100</v>
      </c>
      <c r="E84" s="18">
        <v>0.9</v>
      </c>
      <c r="L84" s="50" t="str">
        <f>H83&amp;".1"</f>
        <v>.1</v>
      </c>
      <c r="M84" s="32" t="s">
        <v>380</v>
      </c>
      <c r="N84" s="12" t="s">
        <v>10</v>
      </c>
      <c r="O84" s="65"/>
    </row>
    <row r="85" spans="2:15" x14ac:dyDescent="0.25">
      <c r="B85" s="15" t="s">
        <v>134</v>
      </c>
      <c r="C85" s="16" t="s">
        <v>135</v>
      </c>
      <c r="D85" s="17" t="s">
        <v>100</v>
      </c>
      <c r="E85" s="18">
        <v>0.34</v>
      </c>
      <c r="L85" s="50" t="str">
        <f>H83&amp;".2"</f>
        <v>.2</v>
      </c>
      <c r="M85" s="32" t="s">
        <v>381</v>
      </c>
      <c r="N85" s="12" t="s">
        <v>10</v>
      </c>
      <c r="O85" s="65"/>
    </row>
    <row r="86" spans="2:15" x14ac:dyDescent="0.25">
      <c r="B86" s="15" t="s">
        <v>136</v>
      </c>
      <c r="C86" s="16" t="s">
        <v>137</v>
      </c>
      <c r="D86" s="17" t="s">
        <v>100</v>
      </c>
      <c r="E86" s="18">
        <v>3.44</v>
      </c>
      <c r="L86" s="50" t="str">
        <f>H83&amp;".3"</f>
        <v>.3</v>
      </c>
      <c r="M86" s="51" t="s">
        <v>382</v>
      </c>
      <c r="N86" s="12" t="s">
        <v>10</v>
      </c>
      <c r="O86" s="65"/>
    </row>
    <row r="87" spans="2:15" x14ac:dyDescent="0.25">
      <c r="B87" s="15" t="s">
        <v>138</v>
      </c>
      <c r="C87" s="16" t="s">
        <v>139</v>
      </c>
      <c r="D87" s="17" t="s">
        <v>100</v>
      </c>
      <c r="E87" s="18">
        <v>3.35</v>
      </c>
      <c r="L87" s="50" t="str">
        <f>H83&amp;".4"</f>
        <v>.4</v>
      </c>
      <c r="M87" s="32" t="s">
        <v>383</v>
      </c>
      <c r="N87" s="12" t="s">
        <v>10</v>
      </c>
      <c r="O87" s="65"/>
    </row>
    <row r="88" spans="2:15" ht="33.75" x14ac:dyDescent="0.25">
      <c r="B88" s="15" t="s">
        <v>140</v>
      </c>
      <c r="C88" s="16" t="s">
        <v>141</v>
      </c>
      <c r="D88" s="17" t="s">
        <v>100</v>
      </c>
      <c r="E88" s="18">
        <v>1.08</v>
      </c>
      <c r="L88" s="58">
        <f>H88</f>
        <v>0</v>
      </c>
      <c r="M88" s="72" t="s">
        <v>301</v>
      </c>
      <c r="N88" s="12" t="s">
        <v>10</v>
      </c>
      <c r="O88" s="62">
        <f>SUM(O89:O92)</f>
        <v>4121.393</v>
      </c>
    </row>
    <row r="89" spans="2:15" x14ac:dyDescent="0.25">
      <c r="B89" s="15" t="s">
        <v>142</v>
      </c>
      <c r="C89" s="16" t="s">
        <v>143</v>
      </c>
      <c r="D89" s="17" t="s">
        <v>100</v>
      </c>
      <c r="E89" s="18">
        <v>0.03</v>
      </c>
      <c r="L89" s="50" t="str">
        <f>H88&amp;".1"</f>
        <v>.1</v>
      </c>
      <c r="M89" s="32" t="s">
        <v>380</v>
      </c>
      <c r="N89" s="12" t="s">
        <v>10</v>
      </c>
      <c r="O89" s="65">
        <v>0</v>
      </c>
    </row>
    <row r="90" spans="2:15" x14ac:dyDescent="0.25">
      <c r="B90" s="15" t="s">
        <v>144</v>
      </c>
      <c r="C90" s="16" t="s">
        <v>145</v>
      </c>
      <c r="D90" s="17" t="s">
        <v>100</v>
      </c>
      <c r="E90" s="18">
        <v>3.2</v>
      </c>
      <c r="L90" s="50" t="str">
        <f>H88&amp;".2"</f>
        <v>.2</v>
      </c>
      <c r="M90" s="32" t="s">
        <v>381</v>
      </c>
      <c r="N90" s="12" t="s">
        <v>10</v>
      </c>
      <c r="O90" s="65">
        <v>0</v>
      </c>
    </row>
    <row r="91" spans="2:15" x14ac:dyDescent="0.25">
      <c r="B91" s="15" t="s">
        <v>146</v>
      </c>
      <c r="C91" s="16" t="s">
        <v>147</v>
      </c>
      <c r="D91" s="17" t="s">
        <v>100</v>
      </c>
      <c r="E91" s="18">
        <v>0.52600000000000002</v>
      </c>
      <c r="L91" s="50" t="str">
        <f>H88&amp;".3"</f>
        <v>.3</v>
      </c>
      <c r="M91" s="51" t="s">
        <v>382</v>
      </c>
      <c r="N91" s="12" t="s">
        <v>10</v>
      </c>
      <c r="O91" s="65">
        <v>3063.2440000000001</v>
      </c>
    </row>
    <row r="92" spans="2:15" x14ac:dyDescent="0.25">
      <c r="B92" s="15" t="s">
        <v>148</v>
      </c>
      <c r="C92" s="16" t="s">
        <v>149</v>
      </c>
      <c r="D92" s="17" t="s">
        <v>100</v>
      </c>
      <c r="E92" s="18">
        <v>0.52600000000000002</v>
      </c>
      <c r="L92" s="50" t="str">
        <f>H88&amp;".4"</f>
        <v>.4</v>
      </c>
      <c r="M92" s="32" t="s">
        <v>383</v>
      </c>
      <c r="N92" s="12" t="s">
        <v>10</v>
      </c>
      <c r="O92" s="65">
        <v>1058.1489999999999</v>
      </c>
    </row>
    <row r="93" spans="2:15" x14ac:dyDescent="0.25">
      <c r="B93" s="15" t="s">
        <v>150</v>
      </c>
      <c r="C93" s="16" t="s">
        <v>151</v>
      </c>
      <c r="D93" s="17" t="s">
        <v>100</v>
      </c>
      <c r="E93" s="18">
        <v>0.95</v>
      </c>
    </row>
    <row r="94" spans="2:15" x14ac:dyDescent="0.25">
      <c r="B94" s="15" t="s">
        <v>152</v>
      </c>
      <c r="C94" s="16" t="s">
        <v>153</v>
      </c>
      <c r="D94" s="17" t="s">
        <v>100</v>
      </c>
      <c r="E94" s="18">
        <v>8.5999999999999993E-2</v>
      </c>
    </row>
    <row r="95" spans="2:15" x14ac:dyDescent="0.25">
      <c r="B95" s="15" t="s">
        <v>154</v>
      </c>
      <c r="C95" s="16" t="s">
        <v>155</v>
      </c>
      <c r="D95" s="17" t="s">
        <v>100</v>
      </c>
      <c r="E95" s="18">
        <v>0.54</v>
      </c>
    </row>
    <row r="96" spans="2:15" x14ac:dyDescent="0.25">
      <c r="B96" s="15" t="s">
        <v>156</v>
      </c>
      <c r="C96" s="16" t="s">
        <v>157</v>
      </c>
      <c r="D96" s="17" t="s">
        <v>100</v>
      </c>
      <c r="E96" s="18">
        <v>0.79200000000000004</v>
      </c>
    </row>
    <row r="97" spans="2:5" x14ac:dyDescent="0.25">
      <c r="B97" s="15" t="s">
        <v>158</v>
      </c>
      <c r="C97" s="16" t="s">
        <v>159</v>
      </c>
      <c r="D97" s="17" t="s">
        <v>100</v>
      </c>
      <c r="E97" s="18">
        <v>0.52600000000000002</v>
      </c>
    </row>
    <row r="98" spans="2:5" x14ac:dyDescent="0.25">
      <c r="B98" s="15" t="s">
        <v>160</v>
      </c>
      <c r="C98" s="16" t="s">
        <v>161</v>
      </c>
      <c r="D98" s="17" t="s">
        <v>100</v>
      </c>
      <c r="E98" s="18">
        <v>0.26400000000000001</v>
      </c>
    </row>
    <row r="99" spans="2:5" x14ac:dyDescent="0.25">
      <c r="B99" s="15" t="s">
        <v>162</v>
      </c>
      <c r="C99" s="16" t="s">
        <v>163</v>
      </c>
      <c r="D99" s="17" t="s">
        <v>100</v>
      </c>
      <c r="E99" s="18">
        <v>0.34</v>
      </c>
    </row>
    <row r="100" spans="2:5" x14ac:dyDescent="0.25">
      <c r="B100" s="15" t="s">
        <v>164</v>
      </c>
      <c r="C100" s="16" t="s">
        <v>165</v>
      </c>
      <c r="D100" s="17" t="s">
        <v>100</v>
      </c>
      <c r="E100" s="18">
        <v>1.08</v>
      </c>
    </row>
    <row r="101" spans="2:5" x14ac:dyDescent="0.25">
      <c r="B101" s="15" t="s">
        <v>166</v>
      </c>
      <c r="C101" s="16" t="s">
        <v>167</v>
      </c>
      <c r="D101" s="17" t="s">
        <v>100</v>
      </c>
      <c r="E101" s="18">
        <v>1.6</v>
      </c>
    </row>
    <row r="102" spans="2:5" x14ac:dyDescent="0.25">
      <c r="B102" s="15" t="s">
        <v>168</v>
      </c>
      <c r="C102" s="16" t="s">
        <v>169</v>
      </c>
      <c r="D102" s="17" t="s">
        <v>100</v>
      </c>
      <c r="E102" s="18">
        <v>0.52800000000000002</v>
      </c>
    </row>
    <row r="103" spans="2:5" x14ac:dyDescent="0.25">
      <c r="B103" s="15" t="s">
        <v>170</v>
      </c>
      <c r="C103" s="16" t="s">
        <v>171</v>
      </c>
      <c r="D103" s="17" t="s">
        <v>100</v>
      </c>
      <c r="E103" s="18">
        <v>0.17499999999999999</v>
      </c>
    </row>
    <row r="104" spans="2:5" x14ac:dyDescent="0.25">
      <c r="B104" s="15" t="s">
        <v>172</v>
      </c>
      <c r="C104" s="16" t="s">
        <v>173</v>
      </c>
      <c r="D104" s="17" t="s">
        <v>100</v>
      </c>
      <c r="E104" s="18">
        <v>0.34399999999999997</v>
      </c>
    </row>
    <row r="105" spans="2:5" x14ac:dyDescent="0.25">
      <c r="B105" s="15" t="s">
        <v>174</v>
      </c>
      <c r="C105" s="16" t="s">
        <v>175</v>
      </c>
      <c r="D105" s="17" t="s">
        <v>100</v>
      </c>
      <c r="E105" s="18">
        <v>0.34399999999999997</v>
      </c>
    </row>
    <row r="106" spans="2:5" x14ac:dyDescent="0.25">
      <c r="B106" s="15" t="s">
        <v>176</v>
      </c>
      <c r="C106" s="16" t="s">
        <v>177</v>
      </c>
      <c r="D106" s="17" t="s">
        <v>100</v>
      </c>
      <c r="E106" s="18">
        <v>0.52600000000000002</v>
      </c>
    </row>
    <row r="107" spans="2:5" x14ac:dyDescent="0.25">
      <c r="B107" s="15" t="s">
        <v>178</v>
      </c>
      <c r="C107" s="16" t="s">
        <v>179</v>
      </c>
      <c r="D107" s="17" t="s">
        <v>100</v>
      </c>
      <c r="E107" s="18">
        <v>0.34399999999999997</v>
      </c>
    </row>
    <row r="108" spans="2:5" x14ac:dyDescent="0.25">
      <c r="B108" s="15" t="s">
        <v>180</v>
      </c>
      <c r="C108" s="16" t="s">
        <v>181</v>
      </c>
      <c r="D108" s="17" t="s">
        <v>100</v>
      </c>
      <c r="E108" s="18">
        <v>1.06</v>
      </c>
    </row>
    <row r="109" spans="2:5" x14ac:dyDescent="0.25">
      <c r="B109" s="15" t="s">
        <v>182</v>
      </c>
      <c r="C109" s="16" t="s">
        <v>183</v>
      </c>
      <c r="D109" s="17" t="s">
        <v>100</v>
      </c>
      <c r="E109" s="18">
        <v>5.6000000000000001E-2</v>
      </c>
    </row>
    <row r="110" spans="2:5" x14ac:dyDescent="0.25">
      <c r="B110" s="15" t="s">
        <v>184</v>
      </c>
      <c r="C110" s="16" t="s">
        <v>185</v>
      </c>
      <c r="D110" s="17" t="s">
        <v>100</v>
      </c>
      <c r="E110" s="18">
        <v>1.26</v>
      </c>
    </row>
    <row r="111" spans="2:5" x14ac:dyDescent="0.25">
      <c r="B111" s="15" t="s">
        <v>186</v>
      </c>
      <c r="C111" s="16" t="s">
        <v>187</v>
      </c>
      <c r="D111" s="17" t="s">
        <v>100</v>
      </c>
      <c r="E111" s="18">
        <v>0.34399999999999997</v>
      </c>
    </row>
    <row r="112" spans="2:5" x14ac:dyDescent="0.25">
      <c r="B112" s="15" t="s">
        <v>188</v>
      </c>
      <c r="C112" s="16" t="s">
        <v>189</v>
      </c>
      <c r="D112" s="17" t="s">
        <v>100</v>
      </c>
      <c r="E112" s="18">
        <v>0</v>
      </c>
    </row>
    <row r="113" spans="2:5" x14ac:dyDescent="0.25">
      <c r="B113" s="15" t="s">
        <v>190</v>
      </c>
      <c r="C113" s="16" t="s">
        <v>191</v>
      </c>
      <c r="D113" s="17" t="s">
        <v>100</v>
      </c>
      <c r="E113" s="18">
        <v>1.6</v>
      </c>
    </row>
    <row r="114" spans="2:5" x14ac:dyDescent="0.25">
      <c r="B114" s="15" t="s">
        <v>192</v>
      </c>
      <c r="C114" s="16" t="s">
        <v>193</v>
      </c>
      <c r="D114" s="17" t="s">
        <v>100</v>
      </c>
      <c r="E114" s="18">
        <v>0.06</v>
      </c>
    </row>
    <row r="115" spans="2:5" x14ac:dyDescent="0.25">
      <c r="B115" s="15" t="s">
        <v>194</v>
      </c>
      <c r="C115" s="16" t="s">
        <v>195</v>
      </c>
      <c r="D115" s="17" t="s">
        <v>100</v>
      </c>
      <c r="E115" s="18">
        <v>1.34</v>
      </c>
    </row>
    <row r="116" spans="2:5" x14ac:dyDescent="0.25">
      <c r="B116" s="15" t="s">
        <v>196</v>
      </c>
      <c r="C116" s="16" t="s">
        <v>197</v>
      </c>
      <c r="D116" s="17" t="s">
        <v>100</v>
      </c>
      <c r="E116" s="18">
        <v>0.17499999999999999</v>
      </c>
    </row>
    <row r="117" spans="2:5" x14ac:dyDescent="0.25">
      <c r="B117" s="15" t="s">
        <v>198</v>
      </c>
      <c r="C117" s="16" t="s">
        <v>199</v>
      </c>
      <c r="D117" s="17" t="s">
        <v>100</v>
      </c>
      <c r="E117" s="18">
        <v>0.52800000000000002</v>
      </c>
    </row>
    <row r="118" spans="2:5" x14ac:dyDescent="0.25">
      <c r="B118" s="15" t="s">
        <v>200</v>
      </c>
      <c r="C118" s="16" t="s">
        <v>201</v>
      </c>
      <c r="D118" s="17" t="s">
        <v>100</v>
      </c>
      <c r="E118" s="18">
        <v>0.8</v>
      </c>
    </row>
    <row r="119" spans="2:5" x14ac:dyDescent="0.25">
      <c r="B119" s="15" t="s">
        <v>202</v>
      </c>
      <c r="C119" s="16" t="s">
        <v>203</v>
      </c>
      <c r="D119" s="17" t="s">
        <v>100</v>
      </c>
      <c r="E119" s="18">
        <v>0.06</v>
      </c>
    </row>
    <row r="120" spans="2:5" x14ac:dyDescent="0.25">
      <c r="B120" s="15" t="s">
        <v>204</v>
      </c>
      <c r="C120" s="16" t="s">
        <v>205</v>
      </c>
      <c r="D120" s="17" t="s">
        <v>100</v>
      </c>
      <c r="E120" s="18">
        <v>0.75700000000000001</v>
      </c>
    </row>
    <row r="121" spans="2:5" x14ac:dyDescent="0.25">
      <c r="B121" s="15" t="s">
        <v>206</v>
      </c>
      <c r="C121" s="16" t="s">
        <v>207</v>
      </c>
      <c r="D121" s="17" t="s">
        <v>100</v>
      </c>
      <c r="E121" s="18">
        <v>0.192</v>
      </c>
    </row>
    <row r="122" spans="2:5" x14ac:dyDescent="0.25">
      <c r="B122" s="15" t="s">
        <v>208</v>
      </c>
      <c r="C122" s="16" t="s">
        <v>209</v>
      </c>
      <c r="D122" s="17" t="s">
        <v>100</v>
      </c>
      <c r="E122" s="18">
        <v>9.5000000000000001E-2</v>
      </c>
    </row>
    <row r="123" spans="2:5" x14ac:dyDescent="0.25">
      <c r="B123" s="15" t="s">
        <v>210</v>
      </c>
      <c r="C123" s="16" t="s">
        <v>211</v>
      </c>
      <c r="D123" s="17" t="s">
        <v>100</v>
      </c>
      <c r="E123" s="18">
        <v>0.34399999999999997</v>
      </c>
    </row>
    <row r="124" spans="2:5" x14ac:dyDescent="0.25">
      <c r="B124" s="15" t="s">
        <v>212</v>
      </c>
      <c r="C124" s="16" t="s">
        <v>213</v>
      </c>
      <c r="D124" s="17" t="s">
        <v>100</v>
      </c>
      <c r="E124" s="18">
        <v>3.4000000000000002E-2</v>
      </c>
    </row>
    <row r="125" spans="2:5" x14ac:dyDescent="0.25">
      <c r="B125" s="15" t="s">
        <v>214</v>
      </c>
      <c r="C125" s="16" t="s">
        <v>215</v>
      </c>
      <c r="D125" s="17" t="s">
        <v>100</v>
      </c>
      <c r="E125" s="18">
        <v>0.17199999999999999</v>
      </c>
    </row>
    <row r="126" spans="2:5" x14ac:dyDescent="0.25">
      <c r="B126" s="15" t="s">
        <v>216</v>
      </c>
      <c r="C126" s="16" t="s">
        <v>217</v>
      </c>
      <c r="D126" s="17" t="s">
        <v>100</v>
      </c>
      <c r="E126" s="18">
        <v>0.17199999999999999</v>
      </c>
    </row>
    <row r="127" spans="2:5" x14ac:dyDescent="0.25">
      <c r="B127" s="15" t="s">
        <v>218</v>
      </c>
      <c r="C127" s="16" t="s">
        <v>219</v>
      </c>
      <c r="D127" s="17" t="s">
        <v>100</v>
      </c>
      <c r="E127" s="18">
        <v>0.34</v>
      </c>
    </row>
    <row r="128" spans="2:5" x14ac:dyDescent="0.25">
      <c r="B128" s="15" t="s">
        <v>220</v>
      </c>
      <c r="C128" s="16" t="s">
        <v>221</v>
      </c>
      <c r="D128" s="17" t="s">
        <v>100</v>
      </c>
      <c r="E128" s="18">
        <v>0.17199999999999999</v>
      </c>
    </row>
    <row r="129" spans="2:5" x14ac:dyDescent="0.25">
      <c r="B129" s="15" t="s">
        <v>222</v>
      </c>
      <c r="C129" s="16" t="s">
        <v>223</v>
      </c>
      <c r="D129" s="17" t="s">
        <v>100</v>
      </c>
      <c r="E129" s="18">
        <v>4.3999999999999997E-2</v>
      </c>
    </row>
    <row r="130" spans="2:5" x14ac:dyDescent="0.25">
      <c r="B130" s="15" t="s">
        <v>224</v>
      </c>
      <c r="C130" s="16" t="s">
        <v>225</v>
      </c>
      <c r="D130" s="17" t="s">
        <v>100</v>
      </c>
      <c r="E130" s="18">
        <v>9.5000000000000001E-2</v>
      </c>
    </row>
    <row r="131" spans="2:5" x14ac:dyDescent="0.25">
      <c r="B131" s="15" t="s">
        <v>226</v>
      </c>
      <c r="C131" s="16" t="s">
        <v>227</v>
      </c>
      <c r="D131" s="17" t="s">
        <v>100</v>
      </c>
      <c r="E131" s="18">
        <v>4.3999999999999997E-2</v>
      </c>
    </row>
    <row r="132" spans="2:5" x14ac:dyDescent="0.25">
      <c r="B132" s="15" t="s">
        <v>228</v>
      </c>
      <c r="C132" s="16" t="s">
        <v>229</v>
      </c>
      <c r="D132" s="17" t="s">
        <v>100</v>
      </c>
      <c r="E132" s="18">
        <v>4.3999999999999997E-2</v>
      </c>
    </row>
    <row r="133" spans="2:5" x14ac:dyDescent="0.25">
      <c r="B133" s="15" t="s">
        <v>230</v>
      </c>
      <c r="C133" s="16" t="s">
        <v>135</v>
      </c>
      <c r="D133" s="17" t="s">
        <v>100</v>
      </c>
      <c r="E133" s="18">
        <v>0.51</v>
      </c>
    </row>
    <row r="134" spans="2:5" x14ac:dyDescent="0.25">
      <c r="B134" s="15" t="s">
        <v>231</v>
      </c>
      <c r="C134" s="16" t="s">
        <v>232</v>
      </c>
      <c r="D134" s="17" t="s">
        <v>100</v>
      </c>
      <c r="E134" s="18">
        <v>0.19</v>
      </c>
    </row>
    <row r="135" spans="2:5" x14ac:dyDescent="0.25">
      <c r="B135" s="15" t="s">
        <v>233</v>
      </c>
      <c r="C135" s="16" t="s">
        <v>234</v>
      </c>
      <c r="D135" s="17" t="s">
        <v>100</v>
      </c>
      <c r="E135" s="18">
        <v>0.19</v>
      </c>
    </row>
    <row r="136" spans="2:5" x14ac:dyDescent="0.25">
      <c r="B136" s="15" t="s">
        <v>235</v>
      </c>
      <c r="C136" s="16" t="s">
        <v>236</v>
      </c>
      <c r="D136" s="17" t="s">
        <v>100</v>
      </c>
      <c r="E136" s="18">
        <v>0.19</v>
      </c>
    </row>
    <row r="137" spans="2:5" x14ac:dyDescent="0.25">
      <c r="B137" s="15" t="s">
        <v>237</v>
      </c>
      <c r="C137" s="16" t="s">
        <v>238</v>
      </c>
      <c r="D137" s="17" t="s">
        <v>100</v>
      </c>
      <c r="E137" s="18">
        <v>9.5000000000000001E-2</v>
      </c>
    </row>
    <row r="138" spans="2:5" x14ac:dyDescent="0.25">
      <c r="B138" s="15" t="s">
        <v>239</v>
      </c>
      <c r="C138" s="16" t="s">
        <v>240</v>
      </c>
      <c r="D138" s="17" t="s">
        <v>100</v>
      </c>
      <c r="E138" s="18">
        <v>3.4000000000000002E-2</v>
      </c>
    </row>
    <row r="139" spans="2:5" x14ac:dyDescent="0.25">
      <c r="B139" s="19"/>
      <c r="C139" s="20"/>
      <c r="D139" s="21"/>
      <c r="E139" s="22"/>
    </row>
    <row r="140" spans="2:5" ht="45" x14ac:dyDescent="0.25">
      <c r="B140" s="10" t="s">
        <v>241</v>
      </c>
      <c r="C140" s="11" t="s">
        <v>242</v>
      </c>
      <c r="D140" s="12" t="s">
        <v>100</v>
      </c>
      <c r="E140" s="24">
        <v>25.3</v>
      </c>
    </row>
    <row r="141" spans="2:5" ht="56.25" x14ac:dyDescent="0.25">
      <c r="B141" s="10" t="s">
        <v>243</v>
      </c>
      <c r="C141" s="11" t="s">
        <v>244</v>
      </c>
      <c r="D141" s="12" t="s">
        <v>245</v>
      </c>
      <c r="E141" s="33">
        <v>66.099999999999994</v>
      </c>
    </row>
    <row r="142" spans="2:5" ht="56.25" x14ac:dyDescent="0.25">
      <c r="B142" s="10" t="s">
        <v>246</v>
      </c>
      <c r="C142" s="11" t="s">
        <v>247</v>
      </c>
      <c r="D142" s="12" t="s">
        <v>245</v>
      </c>
      <c r="E142" s="33">
        <v>0</v>
      </c>
    </row>
    <row r="143" spans="2:5" ht="67.5" x14ac:dyDescent="0.25">
      <c r="B143" s="10" t="s">
        <v>248</v>
      </c>
      <c r="C143" s="11" t="s">
        <v>249</v>
      </c>
      <c r="D143" s="12" t="s">
        <v>245</v>
      </c>
      <c r="E143" s="39">
        <f>SUM(E144:E145)</f>
        <v>54.902000000000001</v>
      </c>
    </row>
    <row r="144" spans="2:5" ht="22.5" x14ac:dyDescent="0.25">
      <c r="B144" s="10" t="s">
        <v>250</v>
      </c>
      <c r="C144" s="23" t="s">
        <v>251</v>
      </c>
      <c r="D144" s="12" t="s">
        <v>245</v>
      </c>
      <c r="E144" s="33">
        <v>18.329000000000001</v>
      </c>
    </row>
    <row r="145" spans="2:5" ht="45" x14ac:dyDescent="0.25">
      <c r="B145" s="10" t="s">
        <v>252</v>
      </c>
      <c r="C145" s="23" t="s">
        <v>253</v>
      </c>
      <c r="D145" s="12" t="s">
        <v>245</v>
      </c>
      <c r="E145" s="33">
        <v>36.573</v>
      </c>
    </row>
    <row r="146" spans="2:5" ht="56.25" x14ac:dyDescent="0.25">
      <c r="B146" s="10" t="s">
        <v>254</v>
      </c>
      <c r="C146" s="11" t="s">
        <v>255</v>
      </c>
      <c r="D146" s="12" t="s">
        <v>256</v>
      </c>
      <c r="E146" s="24">
        <v>0</v>
      </c>
    </row>
    <row r="147" spans="2:5" ht="22.5" x14ac:dyDescent="0.25">
      <c r="B147" s="10" t="s">
        <v>257</v>
      </c>
      <c r="C147" s="11" t="s">
        <v>258</v>
      </c>
      <c r="D147" s="12" t="s">
        <v>245</v>
      </c>
      <c r="E147" s="33">
        <v>11.243</v>
      </c>
    </row>
    <row r="148" spans="2:5" ht="33.75" x14ac:dyDescent="0.25">
      <c r="B148" s="10" t="s">
        <v>259</v>
      </c>
      <c r="C148" s="11" t="s">
        <v>260</v>
      </c>
      <c r="D148" s="12" t="s">
        <v>261</v>
      </c>
      <c r="E148" s="24">
        <v>231</v>
      </c>
    </row>
    <row r="149" spans="2:5" ht="33.75" x14ac:dyDescent="0.25">
      <c r="B149" s="10" t="s">
        <v>262</v>
      </c>
      <c r="C149" s="11" t="s">
        <v>263</v>
      </c>
      <c r="D149" s="12" t="s">
        <v>261</v>
      </c>
      <c r="E149" s="24">
        <v>65</v>
      </c>
    </row>
    <row r="150" spans="2:5" ht="101.25" x14ac:dyDescent="0.25">
      <c r="B150" s="10" t="s">
        <v>264</v>
      </c>
      <c r="C150" s="11" t="s">
        <v>265</v>
      </c>
      <c r="D150" s="12" t="s">
        <v>266</v>
      </c>
      <c r="E150" s="40">
        <v>229</v>
      </c>
    </row>
    <row r="151" spans="2:5" x14ac:dyDescent="0.25">
      <c r="B151" s="10" t="s">
        <v>267</v>
      </c>
      <c r="C151" s="14"/>
      <c r="D151" s="14"/>
      <c r="E151" s="14"/>
    </row>
    <row r="152" spans="2:5" x14ac:dyDescent="0.25">
      <c r="B152" s="19"/>
      <c r="C152" s="20"/>
      <c r="D152" s="21"/>
      <c r="E152" s="22"/>
    </row>
    <row r="153" spans="2:5" ht="90" x14ac:dyDescent="0.25">
      <c r="B153" s="10" t="s">
        <v>268</v>
      </c>
      <c r="C153" s="11" t="s">
        <v>269</v>
      </c>
      <c r="D153" s="12" t="s">
        <v>270</v>
      </c>
      <c r="E153" s="24">
        <v>4.3999999999999997E-2</v>
      </c>
    </row>
    <row r="154" spans="2:5" ht="90" x14ac:dyDescent="0.25">
      <c r="B154" s="10" t="s">
        <v>271</v>
      </c>
      <c r="C154" s="11" t="s">
        <v>272</v>
      </c>
      <c r="D154" s="12" t="s">
        <v>273</v>
      </c>
      <c r="E154" s="24">
        <v>0.26</v>
      </c>
    </row>
    <row r="155" spans="2:5" ht="105" x14ac:dyDescent="0.25">
      <c r="B155" s="10" t="s">
        <v>274</v>
      </c>
      <c r="C155" s="11" t="s">
        <v>275</v>
      </c>
      <c r="D155" s="12" t="s">
        <v>20</v>
      </c>
      <c r="E155" s="41" t="s">
        <v>276</v>
      </c>
    </row>
  </sheetData>
  <mergeCells count="6">
    <mergeCell ref="B3:E3"/>
    <mergeCell ref="B4:E4"/>
    <mergeCell ref="G3:J3"/>
    <mergeCell ref="G4:J4"/>
    <mergeCell ref="L3:O3"/>
    <mergeCell ref="L4:O4"/>
  </mergeCells>
  <dataValidations count="14">
    <dataValidation type="list" allowBlank="1" showInputMessage="1" showErrorMessage="1" errorTitle="Ошибка" error="Выберите значение из списка" prompt="Выберите значение из списка" sqref="C16 C21 C26">
      <formula1>kind_of_fuels</formula1>
    </dataValidation>
    <dataValidation type="list" allowBlank="1" showInputMessage="1" showErrorMessage="1" errorTitle="Ошибка" error="Выберите значение из списка" prompt="Выберите значение из списка" sqref="E20 E25 E30">
      <formula1>kind_of_purchase_method</formula1>
    </dataValidation>
    <dataValidation type="decimal" allowBlank="1" showErrorMessage="1" errorTitle="Ошибка" error="Допускается ввод только действительных чисел!" sqref="E63:E64">
      <formula1>-9.99999999999999E+37</formula1>
      <formula2>9.99999999999999E+37</formula2>
    </dataValidation>
    <dataValidation type="textLength" operator="lessThanOrEqual" allowBlank="1" showInputMessage="1" showErrorMessage="1" errorTitle="Ошибка" error="Допускается ввод не более 900 символов!" sqref="E155 C10 D17 D22 D27 C53:C58 C69:C138 I13 M73:N73 O12:O13 O9">
      <formula1>900</formula1>
    </dataValidation>
    <dataValidation type="decimal" allowBlank="1" showErrorMessage="1" errorTitle="Ошибка" error="Допускается ввод только действительных чисел!" sqref="E60:E61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Введите гиперссылку в ячейку" sqref="E66">
      <formula1>900</formula1>
    </dataValidation>
    <dataValidation type="decimal" allowBlank="1" showErrorMessage="1" errorTitle="Ошибка" error="Допускается ввод только неотрицательных чисел!" sqref="E153:E154 E140:E142 E144:E150 E67 E13 E32:E49 E10 E65 E62 E17:E19 E22:E24 E27:E29 E53:E58 E69:E138 I8:I9 I11:I12 O18 O65:O66 O56:O57 O38:O39 O68:O69 O32:O33 O29:O30 O62:O63 O71:O72 O26:O27 O59:O60 O74:O75 O21 O84:O87 O89:O92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Укажите значение &quot;не утверждены&quot;, в случае, если показатели надежности и качества не утверждены" sqref="I10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сопроводительные материалы, загруженные с помощью &quot;ЕИАС Мониторинг&quot;, либо на адрес сайта в сети интернет." sqref="J10">
      <formula1>900</formula1>
    </dataValidation>
    <dataValidation type="list" allowBlank="1" showDropDown="1" showInputMessage="1" showErrorMessage="1" error="для выбора выполните двойной щелчок по ячейке" prompt="Для выбора выполните двойной щелчок левой клавиши мыши по соответствующей ячейке." sqref="O11">
      <formula1>"a"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O10 O14:O15"/>
    <dataValidation type="whole" allowBlank="1" showInputMessage="1" showErrorMessage="1" errorTitle="Ошибка" error="Введите год с 2000 по 2025!" prompt="укажите год реализации инвестиционной программы" sqref="M17 M20">
      <formula1>2000</formula1>
      <formula2>2025</formula2>
    </dataValidation>
    <dataValidation type="decimal" allowBlank="1" showInputMessage="1" showErrorMessage="1" error="Введите значение от 0 до 100%" sqref="O44:O45 O53:O54 O35:O36 O41:O42 O50:O51 O47:O48">
      <formula1>0</formula1>
      <formula2>100</formula2>
    </dataValidation>
    <dataValidation type="list" allowBlank="1" showInputMessage="1" showErrorMessage="1" errorTitle="Ошибка" error="Выберите значение из списка" prompt="Выберите значение из списка" sqref="M83 M18 M21 M88">
      <formula1>source_of_funding</formula1>
    </dataValidation>
  </dataValidations>
  <hyperlinks>
    <hyperlink ref="E66" location="'Показатели (факт)'!$G$47" tooltip="Кликните по гиперссылке, чтобы перейти на сайт организации или отредактировать её" display="http://rkruf.ru/buxgalterskaya-otchetnost-za-2014-god.html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flagSum_List02_2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2015-05-06T05:47:47Z</dcterms:modified>
</cp:coreProperties>
</file>