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8" sheetId="3" r:id="rId3"/>
    <sheet name="2019" sheetId="4" r:id="rId4"/>
    <sheet name="2020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<sst xmlns="http://schemas.openxmlformats.org/spreadsheetml/2006/main" count="474" uniqueCount="166">
  <si>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</si>
  <si>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</si>
  <si>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</si>
  <si>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</si>
  <si>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</si>
  <si>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</si>
  <si>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</si>
  <si>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</si>
  <si>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</si>
  <si>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</si>
  <si>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</si>
  <si>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</si>
  <si>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</si>
  <si>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</si>
  <si>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</si>
  <si>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</si>
  <si>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</si>
  <si>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</si>
  <si>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</si>
  <si>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</si>
  <si>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</si>
  <si>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</si>
  <si>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</si>
  <si>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</si>
  <si>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</si>
  <si>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</si>
  <si>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</si>
  <si>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</si>
  <si>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</si>
  <si>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</si>
  <si>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</si>
  <si>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</si>
  <si>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</si>
  <si>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</si>
  <si>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</si>
  <si>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</si>
  <si>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</si>
  <si>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</si>
  <si>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</si>
  <si>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</si>
  <si>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</si>
  <si>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</si>
  <si>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</si>
  <si>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</si>
  <si>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</si>
  <si>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</si>
  <si>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</si>
  <si>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</si>
  <si>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</si>
  <si>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</si>
  <si>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</si>
  <si>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</si>
  <si>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</si>
  <si>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</si>
  <si>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</si>
  <si>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</si>
  <si>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</si>
  <si>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</si>
  <si>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</si>
  <si>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</si>
  <si>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</si>
  <si>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</si>
  <si>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</si>
  <si>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</si>
  <si>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</si>
  <si>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</si>
  <si>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</si>
  <si>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</si>
  <si>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</si>
  <si>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</si>
  <si>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</si>
  <si>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</si>
  <si>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</si>
  <si>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</si>
  <si>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</si>
  <si>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</si>
  <si>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</si>
  <si>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</si>
  <si>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</si>
  <si>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</si>
  <si>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</si>
  <si>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</si>
  <si>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</si>
  <si>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</si>
  <si>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</si>
  <si>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</si>
  <si>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</si>
  <si>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</si>
  <si>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</si>
  <si>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</si>
  <si>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</si>
  <si>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</si>
  <si>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</si>
  <si>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</si>
  <si>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</si>
  <si>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</si>
  <si>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</si>
  <si>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</si>
  <si>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</si>
  <si>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</si>
  <si>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</si>
  <si>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</si>
  <si>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</si>
  <si>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</si>
  <si>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</si>
  <si>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</si>
  <si>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</si>
  <si>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</si>
  <si>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</si>
  <si>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</si>
  <si>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</si>
  <si>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</si>
  <si>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</si>
  <si>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</si>
  <si>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</si>
  <si>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</si>
  <si>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</si>
  <si>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</si>
  <si>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</si>
  <si>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</si>
  <si>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</si>
  <si>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</si>
  <si>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</si>
  <si>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</si>
  <si>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</si>
  <si>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</si>
  <si>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</si>
  <si>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</si>
  <si>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</si>
  <si>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Представительские расходы</t>
  </si>
  <si>
    <t>Капитальное строительство</t>
  </si>
  <si>
    <t>Дополни-тельная классификация</t>
  </si>
  <si>
    <t>Х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</si>
  <si>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</si>
  <si>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</si>
  <si>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</si>
  <si>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</si>
  <si>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</si>
  <si>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</si>
  <si>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</si>
  <si>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</si>
  <si>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</si>
  <si>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</si>
  <si>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</si>
  <si>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</si>
  <si>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</si>
  <si>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</si>
  <si>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</si>
  <si>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</si>
  <si>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</si>
  <si>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на  01 января 2020 года</t>
  </si>
  <si>
    <t>1.5. Общая балансовая стоимость движимого муниципального имущества на 01.01.2018 года составляет 22307107,29 руб., в том числе балансовая стоимость особо ценного движимого имущества 8693174,73 руб.</t>
  </si>
  <si>
    <t>1.4. Общая балансовая стоимость недвижимого муниципального имущества на 01.01.2018 года составляет 99236548,27 руб.</t>
  </si>
  <si>
    <t xml:space="preserve"> </t>
  </si>
  <si>
    <t>Обеспечение оплаты труда работников не ниже МРОТ</t>
  </si>
  <si>
    <t>Лучшие работники и учреждения</t>
  </si>
  <si>
    <t>908080103141L5190</t>
  </si>
  <si>
    <t>/О.В. Ряписов/</t>
  </si>
  <si>
    <t>Для выполнения показателей "дорожной карты"</t>
  </si>
  <si>
    <t>Информатизация библиотек</t>
  </si>
  <si>
    <t>908080103103L5190</t>
  </si>
  <si>
    <t>Стимулирование МО</t>
  </si>
  <si>
    <r>
      <t>"</t>
    </r>
    <r>
      <rPr>
        <u val="single"/>
        <sz val="9"/>
        <rFont val="Times New Roman"/>
        <family val="1"/>
      </rPr>
      <t xml:space="preserve"> _08__ноября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</si>
  <si>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_08 "  ноября </t>
    </r>
    <r>
      <rPr>
        <sz val="9"/>
        <rFont val="Times New Roman"/>
        <family val="1"/>
      </rPr>
      <t xml:space="preserve"> 2018 г.</t>
    </r>
  </si>
  <si>
    <t>" _08_"  ноября    2018 г.</t>
  </si>
  <si>
    <t>на  08  ноября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</si>
</sst>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4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right" wrapText="1"/>
    </xf>
    <xf numFmtId="171" fontId="68" fillId="0" borderId="11" xfId="0" applyNumberFormat="1" applyFont="1" applyBorder="1" applyAlignment="1">
      <alignment horizontal="center" wrapText="1"/>
    </xf>
    <xf numFmtId="171" fontId="66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right" wrapText="1"/>
    </xf>
    <xf numFmtId="171" fontId="69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1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72" fillId="0" borderId="20" xfId="0" applyNumberFormat="1" applyFon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72" fillId="0" borderId="22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2" xfId="0" applyNumberFormat="1" applyFont="1" applyBorder="1" applyAlignment="1">
      <alignment horizontal="center" vertical="center" wrapText="1"/>
    </xf>
    <xf numFmtId="171" fontId="0" fillId="0" borderId="21" xfId="0" applyNumberFormat="1" applyBorder="1" applyAlignment="1">
      <alignment horizontal="center" vertical="center" wrapText="1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18" sqref="D18:E20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6" t="s">
        <v>54</v>
      </c>
      <c r="B1" s="76"/>
      <c r="C1" s="76"/>
      <c r="D1" s="8"/>
      <c r="F1" s="9"/>
      <c r="G1" s="76" t="s">
        <v>103</v>
      </c>
      <c r="H1" s="76"/>
      <c r="I1" s="76"/>
    </row>
    <row r="2" spans="1:9" ht="46.5" customHeight="1">
      <c r="A2" s="77" t="s">
        <v>84</v>
      </c>
      <c r="B2" s="77"/>
      <c r="C2" s="77"/>
      <c r="D2" s="8"/>
      <c r="F2" s="9"/>
      <c r="G2" s="77" t="s">
        <v>85</v>
      </c>
      <c r="H2" s="77"/>
      <c r="I2" s="77"/>
    </row>
    <row r="3" spans="1:9" ht="15" customHeight="1">
      <c r="A3" s="80" t="s">
        <v>55</v>
      </c>
      <c r="B3" s="80"/>
      <c r="C3" s="80"/>
      <c r="D3" s="8"/>
      <c r="F3" s="9"/>
      <c r="G3" s="80" t="s">
        <v>55</v>
      </c>
      <c r="H3" s="80"/>
      <c r="I3" s="80"/>
    </row>
    <row r="4" spans="1:9" ht="15" customHeight="1">
      <c r="A4" s="11"/>
      <c r="B4" s="79" t="s">
        <v>157</v>
      </c>
      <c r="C4" s="79"/>
      <c r="D4" s="8"/>
      <c r="F4" s="9"/>
      <c r="G4" s="11"/>
      <c r="H4" s="79" t="s">
        <v>107</v>
      </c>
      <c r="I4" s="79"/>
    </row>
    <row r="5" spans="1:9" ht="15" customHeight="1">
      <c r="A5" s="10" t="s">
        <v>56</v>
      </c>
      <c r="B5" s="80" t="s">
        <v>57</v>
      </c>
      <c r="C5" s="80"/>
      <c r="D5" s="8"/>
      <c r="F5" s="9"/>
      <c r="G5" s="10" t="s">
        <v>56</v>
      </c>
      <c r="H5" s="80" t="s">
        <v>57</v>
      </c>
      <c r="I5" s="80"/>
    </row>
    <row r="6" spans="1:9" ht="15.75" customHeight="1">
      <c r="A6" s="81" t="s">
        <v>162</v>
      </c>
      <c r="B6" s="81"/>
      <c r="C6" s="81"/>
      <c r="D6" s="8"/>
      <c r="F6" s="9"/>
      <c r="G6" s="81" t="s">
        <v>163</v>
      </c>
      <c r="H6" s="81"/>
      <c r="I6" s="81"/>
    </row>
    <row r="7" ht="11.25" customHeight="1"/>
    <row r="8" spans="1:7" ht="18.75">
      <c r="A8" s="78" t="s">
        <v>58</v>
      </c>
      <c r="B8" s="78"/>
      <c r="C8" s="78"/>
      <c r="D8" s="78"/>
      <c r="E8" s="78"/>
      <c r="F8" s="78"/>
      <c r="G8" s="78"/>
    </row>
    <row r="9" spans="1:7" ht="18.75" customHeight="1">
      <c r="A9" s="78" t="s">
        <v>108</v>
      </c>
      <c r="B9" s="78"/>
      <c r="C9" s="78"/>
      <c r="D9" s="78"/>
      <c r="E9" s="78"/>
      <c r="F9" s="78"/>
      <c r="G9" s="78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70" t="s">
        <v>164</v>
      </c>
      <c r="B12" s="70"/>
      <c r="C12" s="70"/>
      <c r="D12" s="70"/>
      <c r="E12" s="70"/>
      <c r="F12" s="17" t="s">
        <v>61</v>
      </c>
      <c r="G12" s="59">
        <v>43412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8" t="s">
        <v>62</v>
      </c>
      <c r="B14" s="68"/>
      <c r="C14" s="68"/>
      <c r="D14" s="67" t="s">
        <v>92</v>
      </c>
      <c r="E14" s="67"/>
      <c r="F14" s="17" t="s">
        <v>63</v>
      </c>
      <c r="G14" s="28">
        <v>5076769</v>
      </c>
    </row>
    <row r="15" spans="1:7" ht="25.5" customHeight="1">
      <c r="A15" s="68"/>
      <c r="B15" s="68"/>
      <c r="C15" s="68"/>
      <c r="D15" s="67"/>
      <c r="E15" s="67"/>
      <c r="G15" s="19"/>
    </row>
    <row r="16" spans="1:7" ht="19.5" customHeight="1">
      <c r="A16" s="68" t="s">
        <v>64</v>
      </c>
      <c r="B16" s="68"/>
      <c r="C16" s="68"/>
      <c r="D16" s="74" t="s">
        <v>93</v>
      </c>
      <c r="E16" s="75"/>
      <c r="F16" s="21"/>
      <c r="G16" s="18"/>
    </row>
    <row r="17" spans="1:7" ht="15">
      <c r="A17" s="68" t="s">
        <v>65</v>
      </c>
      <c r="B17" s="68"/>
      <c r="C17" s="68"/>
      <c r="E17" s="22"/>
      <c r="F17" s="23" t="s">
        <v>66</v>
      </c>
      <c r="G17" s="18">
        <v>383</v>
      </c>
    </row>
    <row r="18" spans="1:7" ht="15">
      <c r="A18" s="68" t="s">
        <v>67</v>
      </c>
      <c r="B18" s="68"/>
      <c r="C18" s="68"/>
      <c r="D18" s="72" t="s">
        <v>86</v>
      </c>
      <c r="E18" s="72"/>
      <c r="F18" s="15"/>
      <c r="G18" s="24"/>
    </row>
    <row r="19" spans="1:7" ht="15">
      <c r="A19" s="68"/>
      <c r="B19" s="68"/>
      <c r="C19" s="68"/>
      <c r="D19" s="72"/>
      <c r="E19" s="72"/>
      <c r="F19" s="15"/>
      <c r="G19" s="24"/>
    </row>
    <row r="20" spans="1:7" ht="3.75" customHeight="1">
      <c r="A20" s="68"/>
      <c r="B20" s="68"/>
      <c r="C20" s="68"/>
      <c r="D20" s="72"/>
      <c r="E20" s="72"/>
      <c r="F20" s="15"/>
      <c r="G20" s="24"/>
    </row>
    <row r="21" spans="1:7" ht="15">
      <c r="A21" s="68" t="s">
        <v>68</v>
      </c>
      <c r="B21" s="68"/>
      <c r="C21" s="68"/>
      <c r="D21" s="69" t="s">
        <v>87</v>
      </c>
      <c r="E21" s="69"/>
      <c r="F21" s="22"/>
      <c r="G21" s="22"/>
    </row>
    <row r="22" spans="1:7" ht="15">
      <c r="A22" s="68"/>
      <c r="B22" s="68"/>
      <c r="C22" s="68"/>
      <c r="D22" s="69"/>
      <c r="E22" s="69"/>
      <c r="F22" s="22"/>
      <c r="G22" s="22"/>
    </row>
    <row r="23" spans="1:7" ht="4.5" customHeight="1">
      <c r="A23" s="68"/>
      <c r="B23" s="68"/>
      <c r="C23" s="68"/>
      <c r="D23" s="22"/>
      <c r="E23" s="22"/>
      <c r="F23" s="22"/>
      <c r="G23" s="22"/>
    </row>
    <row r="24" spans="1:7" ht="15">
      <c r="A24" s="70" t="s">
        <v>69</v>
      </c>
      <c r="B24" s="70"/>
      <c r="C24" s="70"/>
      <c r="D24" s="70"/>
      <c r="E24" s="70"/>
      <c r="F24" s="70"/>
      <c r="G24" s="70"/>
    </row>
    <row r="25" spans="1:8" s="8" customFormat="1" ht="15">
      <c r="A25" s="68" t="s">
        <v>70</v>
      </c>
      <c r="B25" s="68"/>
      <c r="C25" s="68"/>
      <c r="D25" s="68"/>
      <c r="E25" s="68"/>
      <c r="F25" s="68"/>
      <c r="G25" s="68"/>
      <c r="H25" s="68"/>
    </row>
    <row r="26" spans="1:10" s="8" customFormat="1" ht="29.25" customHeight="1">
      <c r="A26" s="71" t="s">
        <v>94</v>
      </c>
      <c r="B26" s="71"/>
      <c r="C26" s="71"/>
      <c r="D26" s="71"/>
      <c r="E26" s="71"/>
      <c r="F26" s="71"/>
      <c r="G26" s="71"/>
      <c r="H26" s="71"/>
      <c r="I26" s="71"/>
      <c r="J26" s="27"/>
    </row>
    <row r="27" spans="1:8" s="8" customFormat="1" ht="14.25" customHeight="1">
      <c r="A27" s="68" t="s">
        <v>71</v>
      </c>
      <c r="B27" s="68"/>
      <c r="C27" s="68"/>
      <c r="D27" s="68"/>
      <c r="E27" s="68"/>
      <c r="F27" s="68"/>
      <c r="G27" s="68"/>
      <c r="H27" s="68"/>
    </row>
    <row r="28" spans="1:10" s="8" customFormat="1" ht="53.25" customHeight="1">
      <c r="A28" s="68" t="s">
        <v>95</v>
      </c>
      <c r="B28" s="68"/>
      <c r="C28" s="68"/>
      <c r="D28" s="68"/>
      <c r="E28" s="68"/>
      <c r="F28" s="68"/>
      <c r="G28" s="68"/>
      <c r="H28" s="68"/>
      <c r="I28" s="68"/>
      <c r="J28" s="26"/>
    </row>
    <row r="29" spans="1:8" s="8" customFormat="1" ht="15">
      <c r="A29" s="68" t="s">
        <v>72</v>
      </c>
      <c r="B29" s="68"/>
      <c r="C29" s="68"/>
      <c r="D29" s="68"/>
      <c r="E29" s="68"/>
      <c r="F29" s="68"/>
      <c r="G29" s="68"/>
      <c r="H29" s="68"/>
    </row>
    <row r="30" spans="1:10" s="8" customFormat="1" ht="409.5" customHeight="1">
      <c r="A30" s="73" t="s">
        <v>104</v>
      </c>
      <c r="B30" s="66"/>
      <c r="C30" s="66"/>
      <c r="D30" s="66"/>
      <c r="E30" s="66"/>
      <c r="F30" s="66"/>
      <c r="G30" s="66"/>
      <c r="H30" s="66"/>
      <c r="I30" s="66"/>
      <c r="J30" s="26"/>
    </row>
    <row r="31" spans="1:9" ht="86.25" customHeight="1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24.75" customHeight="1">
      <c r="A32" s="65" t="s">
        <v>152</v>
      </c>
      <c r="B32" s="66"/>
      <c r="C32" s="66"/>
      <c r="D32" s="66"/>
      <c r="E32" s="66"/>
      <c r="F32" s="66"/>
      <c r="G32" s="66"/>
      <c r="H32" s="66"/>
      <c r="I32" s="66"/>
    </row>
    <row r="33" spans="1:9" ht="32.25" customHeight="1">
      <c r="A33" s="65" t="s">
        <v>151</v>
      </c>
      <c r="B33" s="66"/>
      <c r="C33" s="66"/>
      <c r="D33" s="66"/>
      <c r="E33" s="66"/>
      <c r="F33" s="66"/>
      <c r="G33" s="66"/>
      <c r="H33" s="66"/>
      <c r="I33" s="66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4" sqref="F24:BO24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22" t="s">
        <v>35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23" t="s">
        <v>73</v>
      </c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4">
        <v>20</v>
      </c>
      <c r="BE4" s="124"/>
      <c r="BF4" s="124"/>
      <c r="BG4" s="123" t="s">
        <v>109</v>
      </c>
      <c r="BH4" s="123"/>
      <c r="BI4" s="123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21" t="s">
        <v>36</v>
      </c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2" t="s">
        <v>37</v>
      </c>
      <c r="B7" s="83"/>
      <c r="C7" s="83"/>
      <c r="D7" s="83"/>
      <c r="E7" s="84"/>
      <c r="F7" s="82" t="s">
        <v>0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4"/>
      <c r="BP7" s="82" t="s">
        <v>38</v>
      </c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4"/>
      <c r="CV7" s="7"/>
    </row>
    <row r="8" spans="1:100" ht="15.75">
      <c r="A8" s="82">
        <v>1</v>
      </c>
      <c r="B8" s="83"/>
      <c r="C8" s="83"/>
      <c r="D8" s="83"/>
      <c r="E8" s="84"/>
      <c r="F8" s="82">
        <v>2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4"/>
      <c r="BP8" s="82">
        <v>3</v>
      </c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4"/>
      <c r="CV8" s="7"/>
    </row>
    <row r="9" spans="1:99" ht="15.75">
      <c r="A9" s="82">
        <v>1</v>
      </c>
      <c r="B9" s="83"/>
      <c r="C9" s="83"/>
      <c r="D9" s="83"/>
      <c r="E9" s="84"/>
      <c r="F9" s="115" t="s">
        <v>39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7"/>
      <c r="BP9" s="88">
        <v>125910336.12</v>
      </c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90"/>
    </row>
    <row r="10" spans="1:99" ht="15.75">
      <c r="A10" s="91">
        <v>2</v>
      </c>
      <c r="B10" s="92"/>
      <c r="C10" s="92"/>
      <c r="D10" s="92"/>
      <c r="E10" s="93"/>
      <c r="F10" s="109" t="s">
        <v>33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1"/>
      <c r="BP10" s="100">
        <v>99236548.27</v>
      </c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2"/>
    </row>
    <row r="11" spans="1:99" ht="15.75">
      <c r="A11" s="94"/>
      <c r="B11" s="95"/>
      <c r="C11" s="95"/>
      <c r="D11" s="95"/>
      <c r="E11" s="96"/>
      <c r="F11" s="112" t="s">
        <v>40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4"/>
      <c r="BP11" s="103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5"/>
    </row>
    <row r="12" spans="1:99" ht="15.75">
      <c r="A12" s="91">
        <v>3</v>
      </c>
      <c r="B12" s="92"/>
      <c r="C12" s="92"/>
      <c r="D12" s="92"/>
      <c r="E12" s="93"/>
      <c r="F12" s="97" t="s">
        <v>24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9"/>
      <c r="BP12" s="100">
        <v>40380731.69</v>
      </c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2"/>
    </row>
    <row r="13" spans="1:99" ht="15.75">
      <c r="A13" s="94"/>
      <c r="B13" s="95"/>
      <c r="C13" s="95"/>
      <c r="D13" s="95"/>
      <c r="E13" s="96"/>
      <c r="F13" s="106" t="s">
        <v>41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8"/>
      <c r="BP13" s="103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5"/>
    </row>
    <row r="14" spans="1:99" ht="15.75">
      <c r="A14" s="82">
        <v>4</v>
      </c>
      <c r="B14" s="83"/>
      <c r="C14" s="83"/>
      <c r="D14" s="83"/>
      <c r="E14" s="84"/>
      <c r="F14" s="85" t="s">
        <v>42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7"/>
      <c r="BP14" s="88">
        <v>8693174.73</v>
      </c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90"/>
    </row>
    <row r="15" spans="1:99" ht="15.75">
      <c r="A15" s="91">
        <v>5</v>
      </c>
      <c r="B15" s="92"/>
      <c r="C15" s="92"/>
      <c r="D15" s="92"/>
      <c r="E15" s="93"/>
      <c r="F15" s="97" t="s">
        <v>24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9"/>
      <c r="BP15" s="100">
        <v>2641412.5</v>
      </c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2"/>
    </row>
    <row r="16" spans="1:99" ht="15.75">
      <c r="A16" s="94"/>
      <c r="B16" s="95"/>
      <c r="C16" s="95"/>
      <c r="D16" s="95"/>
      <c r="E16" s="96"/>
      <c r="F16" s="106" t="s">
        <v>41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8"/>
      <c r="BP16" s="103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5"/>
    </row>
    <row r="17" spans="1:99" ht="15.75">
      <c r="A17" s="82">
        <v>6</v>
      </c>
      <c r="B17" s="83"/>
      <c r="C17" s="83"/>
      <c r="D17" s="83"/>
      <c r="E17" s="84"/>
      <c r="F17" s="115" t="s">
        <v>43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7"/>
      <c r="BP17" s="88">
        <v>322933.59</v>
      </c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90"/>
    </row>
    <row r="18" spans="1:99" ht="15.75">
      <c r="A18" s="91">
        <v>7</v>
      </c>
      <c r="B18" s="92"/>
      <c r="C18" s="92"/>
      <c r="D18" s="92"/>
      <c r="E18" s="93"/>
      <c r="F18" s="109" t="s">
        <v>33</v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1"/>
      <c r="BP18" s="100">
        <v>322933.59</v>
      </c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2"/>
    </row>
    <row r="19" spans="1:99" ht="15.75">
      <c r="A19" s="94"/>
      <c r="B19" s="95"/>
      <c r="C19" s="95"/>
      <c r="D19" s="95"/>
      <c r="E19" s="96"/>
      <c r="F19" s="112" t="s">
        <v>44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4"/>
      <c r="BP19" s="103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5"/>
    </row>
    <row r="20" spans="1:99" ht="15.75">
      <c r="A20" s="91">
        <v>8</v>
      </c>
      <c r="B20" s="92"/>
      <c r="C20" s="92"/>
      <c r="D20" s="92"/>
      <c r="E20" s="93"/>
      <c r="F20" s="97" t="s">
        <v>24</v>
      </c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9"/>
      <c r="BP20" s="100">
        <v>322933.59</v>
      </c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2"/>
    </row>
    <row r="21" spans="1:99" ht="15.75">
      <c r="A21" s="94"/>
      <c r="B21" s="95"/>
      <c r="C21" s="95"/>
      <c r="D21" s="95"/>
      <c r="E21" s="96"/>
      <c r="F21" s="106" t="s">
        <v>45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8"/>
      <c r="BP21" s="103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5"/>
    </row>
    <row r="22" spans="1:99" ht="15.75">
      <c r="A22" s="82"/>
      <c r="B22" s="83"/>
      <c r="C22" s="83"/>
      <c r="D22" s="83"/>
      <c r="E22" s="84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7"/>
      <c r="BP22" s="88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90"/>
    </row>
    <row r="23" spans="1:99" ht="15.75">
      <c r="A23" s="82">
        <v>9</v>
      </c>
      <c r="B23" s="83"/>
      <c r="C23" s="83"/>
      <c r="D23" s="83"/>
      <c r="E23" s="84"/>
      <c r="F23" s="118" t="s">
        <v>46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20"/>
      <c r="BP23" s="88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90"/>
    </row>
    <row r="24" spans="1:99" ht="15.75">
      <c r="A24" s="82">
        <v>10</v>
      </c>
      <c r="B24" s="83"/>
      <c r="C24" s="83"/>
      <c r="D24" s="83"/>
      <c r="E24" s="84"/>
      <c r="F24" s="85" t="s">
        <v>47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7"/>
      <c r="BP24" s="88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90"/>
    </row>
    <row r="25" spans="1:99" ht="15.75">
      <c r="A25" s="82">
        <v>11</v>
      </c>
      <c r="B25" s="83"/>
      <c r="C25" s="83"/>
      <c r="D25" s="83"/>
      <c r="E25" s="84"/>
      <c r="F25" s="85" t="s">
        <v>48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7"/>
      <c r="BP25" s="88">
        <v>531044.09</v>
      </c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90"/>
    </row>
    <row r="26" spans="1:99" ht="15.75">
      <c r="A26" s="82">
        <v>12</v>
      </c>
      <c r="B26" s="83"/>
      <c r="C26" s="83"/>
      <c r="D26" s="83"/>
      <c r="E26" s="84"/>
      <c r="F26" s="85" t="s">
        <v>49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7"/>
      <c r="BP26" s="88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90"/>
    </row>
    <row r="27" spans="1:99" ht="15.75">
      <c r="A27" s="82">
        <v>13</v>
      </c>
      <c r="B27" s="83"/>
      <c r="C27" s="83"/>
      <c r="D27" s="83"/>
      <c r="E27" s="84"/>
      <c r="F27" s="115" t="s">
        <v>50</v>
      </c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7"/>
      <c r="BP27" s="88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90"/>
    </row>
    <row r="28" spans="1:99" ht="15.75">
      <c r="A28" s="91">
        <v>14</v>
      </c>
      <c r="B28" s="92"/>
      <c r="C28" s="92"/>
      <c r="D28" s="92"/>
      <c r="E28" s="93"/>
      <c r="F28" s="109" t="s">
        <v>33</v>
      </c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1"/>
      <c r="BP28" s="100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2"/>
    </row>
    <row r="29" spans="1:99" ht="15.75">
      <c r="A29" s="94"/>
      <c r="B29" s="95"/>
      <c r="C29" s="95"/>
      <c r="D29" s="95"/>
      <c r="E29" s="96"/>
      <c r="F29" s="112" t="s">
        <v>51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4"/>
      <c r="BP29" s="103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5"/>
    </row>
    <row r="30" spans="1:99" ht="15.75">
      <c r="A30" s="82">
        <v>15</v>
      </c>
      <c r="B30" s="83"/>
      <c r="C30" s="83"/>
      <c r="D30" s="83"/>
      <c r="E30" s="84"/>
      <c r="F30" s="85" t="s">
        <v>52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7"/>
      <c r="BP30" s="88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90"/>
    </row>
    <row r="31" spans="1:99" ht="15.75">
      <c r="A31" s="91">
        <v>16</v>
      </c>
      <c r="B31" s="92"/>
      <c r="C31" s="92"/>
      <c r="D31" s="92"/>
      <c r="E31" s="93"/>
      <c r="F31" s="97" t="s">
        <v>24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9"/>
      <c r="BP31" s="100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2"/>
    </row>
    <row r="32" spans="1:99" ht="15.75">
      <c r="A32" s="94"/>
      <c r="B32" s="95"/>
      <c r="C32" s="95"/>
      <c r="D32" s="95"/>
      <c r="E32" s="96"/>
      <c r="F32" s="106" t="s">
        <v>53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8"/>
      <c r="BP32" s="103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5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18">
      <selection activeCell="H145" sqref="H145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9.00390625" style="37" customWidth="1"/>
    <col min="11" max="11" width="12.875" style="37" customWidth="1"/>
    <col min="12" max="12" width="7.25390625" style="37" customWidth="1"/>
  </cols>
  <sheetData>
    <row r="1" ht="12.75">
      <c r="K1" s="44" t="s">
        <v>28</v>
      </c>
    </row>
    <row r="2" spans="1:12" ht="15.75">
      <c r="A2" s="125" t="s">
        <v>29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21" customHeight="1">
      <c r="A3" s="127" t="s">
        <v>165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6"/>
    </row>
    <row r="4" spans="1:12" ht="18" customHeight="1">
      <c r="A4" s="148" t="s">
        <v>0</v>
      </c>
      <c r="B4" s="144" t="s">
        <v>1</v>
      </c>
      <c r="C4" s="140" t="s">
        <v>110</v>
      </c>
      <c r="D4" s="140" t="s">
        <v>111</v>
      </c>
      <c r="E4" s="137" t="s">
        <v>83</v>
      </c>
      <c r="F4" s="134" t="s">
        <v>131</v>
      </c>
      <c r="G4" s="153" t="s">
        <v>112</v>
      </c>
      <c r="H4" s="154"/>
      <c r="I4" s="154"/>
      <c r="J4" s="154"/>
      <c r="K4" s="154"/>
      <c r="L4" s="154"/>
    </row>
    <row r="5" spans="1:12" ht="18" customHeight="1">
      <c r="A5" s="149"/>
      <c r="B5" s="145"/>
      <c r="C5" s="143"/>
      <c r="D5" s="141"/>
      <c r="E5" s="138"/>
      <c r="F5" s="135"/>
      <c r="G5" s="130" t="s">
        <v>30</v>
      </c>
      <c r="H5" s="128" t="s">
        <v>113</v>
      </c>
      <c r="I5" s="152"/>
      <c r="J5" s="152"/>
      <c r="K5" s="152"/>
      <c r="L5" s="129"/>
    </row>
    <row r="6" spans="1:12" ht="56.25" customHeight="1">
      <c r="A6" s="150"/>
      <c r="B6" s="146"/>
      <c r="C6" s="138"/>
      <c r="D6" s="141"/>
      <c r="E6" s="138"/>
      <c r="F6" s="135"/>
      <c r="G6" s="155"/>
      <c r="H6" s="130" t="s">
        <v>114</v>
      </c>
      <c r="I6" s="130" t="s">
        <v>115</v>
      </c>
      <c r="J6" s="132" t="s">
        <v>106</v>
      </c>
      <c r="K6" s="128" t="s">
        <v>116</v>
      </c>
      <c r="L6" s="129"/>
    </row>
    <row r="7" spans="1:12" ht="24.75" customHeight="1">
      <c r="A7" s="151"/>
      <c r="B7" s="147"/>
      <c r="C7" s="139"/>
      <c r="D7" s="142"/>
      <c r="E7" s="139"/>
      <c r="F7" s="136"/>
      <c r="G7" s="156"/>
      <c r="H7" s="131"/>
      <c r="I7" s="131"/>
      <c r="J7" s="133"/>
      <c r="K7" s="38" t="s">
        <v>30</v>
      </c>
      <c r="L7" s="39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G10+G11+G12+G13+G14+G15+G16+G27+G28+G17+G18+G19+G20+G21+G22+G23+G24+G25+G26</f>
        <v>136036962.93</v>
      </c>
      <c r="H8" s="51">
        <f>H10+H11+H12+H13+H22+H23</f>
        <v>123078615.25</v>
      </c>
      <c r="I8" s="51">
        <f>I14+I15+I16+I17+I18+I19+I20+I21+I24+I25+I26</f>
        <v>11065347.68</v>
      </c>
      <c r="J8" s="61">
        <f>J28</f>
        <v>93000</v>
      </c>
      <c r="K8" s="51">
        <f>K27</f>
        <v>1800000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90762544.25</v>
      </c>
      <c r="H10" s="40">
        <v>90762544.25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27">H11+I11+J11+K11+L11</f>
        <v>23969019</v>
      </c>
      <c r="H11" s="40">
        <v>23969019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40">
        <f t="shared" si="0"/>
        <v>787311</v>
      </c>
      <c r="H13" s="40">
        <v>787311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264000</v>
      </c>
      <c r="H14" s="40"/>
      <c r="I14" s="40">
        <v>264000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6902796</v>
      </c>
      <c r="H15" s="40"/>
      <c r="I15" s="40">
        <v>6902796</v>
      </c>
      <c r="J15" s="40"/>
      <c r="K15" s="40"/>
      <c r="L15" s="40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40">
        <f t="shared" si="0"/>
        <v>2436941.78</v>
      </c>
      <c r="H16" s="40"/>
      <c r="I16" s="40">
        <v>2436941.78</v>
      </c>
      <c r="J16" s="40"/>
      <c r="K16" s="40"/>
      <c r="L16" s="40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12314630</v>
      </c>
      <c r="G17" s="40">
        <f t="shared" si="0"/>
        <v>75768.43</v>
      </c>
      <c r="H17" s="40"/>
      <c r="I17" s="40">
        <v>75768.43</v>
      </c>
      <c r="J17" s="40"/>
      <c r="K17" s="40"/>
      <c r="L17" s="40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13314060</v>
      </c>
      <c r="G18" s="40">
        <f t="shared" si="0"/>
        <v>45637.33</v>
      </c>
      <c r="H18" s="40"/>
      <c r="I18" s="40">
        <v>45637.33</v>
      </c>
      <c r="J18" s="40"/>
      <c r="K18" s="40"/>
      <c r="L18" s="40"/>
    </row>
    <row r="19" spans="1:12" ht="12.75">
      <c r="A19" s="32"/>
      <c r="B19" s="31"/>
      <c r="C19" s="42">
        <v>9080000000000180</v>
      </c>
      <c r="D19" s="42">
        <v>0</v>
      </c>
      <c r="E19" s="42">
        <v>0</v>
      </c>
      <c r="F19" s="42">
        <v>14314060</v>
      </c>
      <c r="G19" s="40">
        <f t="shared" si="0"/>
        <v>19844.14</v>
      </c>
      <c r="H19" s="40"/>
      <c r="I19" s="40">
        <v>19844.14</v>
      </c>
      <c r="J19" s="40"/>
      <c r="K19" s="40"/>
      <c r="L19" s="40"/>
    </row>
    <row r="20" spans="1:12" ht="12.75">
      <c r="A20" s="32"/>
      <c r="B20" s="31"/>
      <c r="C20" s="42">
        <v>9080000000000180</v>
      </c>
      <c r="D20" s="42">
        <v>0</v>
      </c>
      <c r="E20" s="42">
        <v>0</v>
      </c>
      <c r="F20" s="42">
        <v>15315190</v>
      </c>
      <c r="G20" s="40">
        <f t="shared" si="0"/>
        <v>119986.68</v>
      </c>
      <c r="H20" s="40"/>
      <c r="I20" s="40">
        <v>119986.68</v>
      </c>
      <c r="J20" s="40"/>
      <c r="K20" s="40"/>
      <c r="L20" s="40"/>
    </row>
    <row r="21" spans="1:12" ht="12.75">
      <c r="A21" s="32"/>
      <c r="B21" s="31"/>
      <c r="C21" s="42">
        <v>9080000000000180</v>
      </c>
      <c r="D21" s="42">
        <v>0</v>
      </c>
      <c r="E21" s="42">
        <v>0</v>
      </c>
      <c r="F21" s="42">
        <v>15315190</v>
      </c>
      <c r="G21" s="40">
        <f t="shared" si="0"/>
        <v>420313.32</v>
      </c>
      <c r="H21" s="40"/>
      <c r="I21" s="40">
        <v>420313.32</v>
      </c>
      <c r="J21" s="40"/>
      <c r="K21" s="40"/>
      <c r="L21" s="40"/>
    </row>
    <row r="22" spans="1:12" ht="12.75">
      <c r="A22" s="32"/>
      <c r="B22" s="31"/>
      <c r="C22" s="42">
        <v>9080000000000130</v>
      </c>
      <c r="D22" s="42">
        <v>0</v>
      </c>
      <c r="E22" s="42">
        <v>0</v>
      </c>
      <c r="F22" s="42">
        <v>16346500</v>
      </c>
      <c r="G22" s="40">
        <f t="shared" si="0"/>
        <v>1654600</v>
      </c>
      <c r="H22" s="40">
        <v>1654600</v>
      </c>
      <c r="I22" s="40"/>
      <c r="J22" s="40"/>
      <c r="K22" s="40"/>
      <c r="L22" s="40"/>
    </row>
    <row r="23" spans="1:12" ht="12.75">
      <c r="A23" s="32"/>
      <c r="B23" s="31"/>
      <c r="C23" s="42">
        <v>9080000000000130</v>
      </c>
      <c r="D23" s="42">
        <v>0</v>
      </c>
      <c r="E23" s="42">
        <v>0</v>
      </c>
      <c r="F23" s="42">
        <v>17446500</v>
      </c>
      <c r="G23" s="40">
        <f t="shared" si="0"/>
        <v>812000</v>
      </c>
      <c r="H23" s="40">
        <v>812000</v>
      </c>
      <c r="I23" s="40"/>
      <c r="J23" s="40"/>
      <c r="K23" s="40"/>
      <c r="L23" s="40"/>
    </row>
    <row r="24" spans="1:12" ht="12.75">
      <c r="A24" s="32"/>
      <c r="B24" s="31"/>
      <c r="C24" s="42">
        <v>9080000000000180</v>
      </c>
      <c r="D24" s="42">
        <v>0</v>
      </c>
      <c r="E24" s="42">
        <v>0</v>
      </c>
      <c r="F24" s="42">
        <v>18335190</v>
      </c>
      <c r="G24" s="40">
        <f t="shared" si="0"/>
        <v>138542.21</v>
      </c>
      <c r="H24" s="40"/>
      <c r="I24" s="40">
        <v>138542.21</v>
      </c>
      <c r="J24" s="40"/>
      <c r="K24" s="40"/>
      <c r="L24" s="40"/>
    </row>
    <row r="25" spans="1:12" ht="12.75">
      <c r="A25" s="32"/>
      <c r="B25" s="31"/>
      <c r="C25" s="42">
        <v>9080000000000180</v>
      </c>
      <c r="D25" s="42">
        <v>0</v>
      </c>
      <c r="E25" s="42">
        <v>0</v>
      </c>
      <c r="F25" s="42">
        <v>19335190</v>
      </c>
      <c r="G25" s="40">
        <f t="shared" si="0"/>
        <v>176857.79</v>
      </c>
      <c r="H25" s="40"/>
      <c r="I25" s="40">
        <v>176857.79</v>
      </c>
      <c r="J25" s="40"/>
      <c r="K25" s="40"/>
      <c r="L25" s="40"/>
    </row>
    <row r="26" spans="1:12" ht="12.75">
      <c r="A26" s="32"/>
      <c r="B26" s="31"/>
      <c r="C26" s="42">
        <v>9080000000000180</v>
      </c>
      <c r="D26" s="42">
        <v>0</v>
      </c>
      <c r="E26" s="42">
        <v>0</v>
      </c>
      <c r="F26" s="42">
        <v>20340500</v>
      </c>
      <c r="G26" s="40">
        <f t="shared" si="0"/>
        <v>464660</v>
      </c>
      <c r="H26" s="40"/>
      <c r="I26" s="40">
        <v>464660</v>
      </c>
      <c r="J26" s="40"/>
      <c r="K26" s="40"/>
      <c r="L26" s="40"/>
    </row>
    <row r="27" spans="1:12" ht="12.75">
      <c r="A27" s="32" t="s">
        <v>119</v>
      </c>
      <c r="B27" s="31">
        <v>120</v>
      </c>
      <c r="C27" s="42">
        <v>9080000000000130</v>
      </c>
      <c r="D27" s="42">
        <v>0</v>
      </c>
      <c r="E27" s="42">
        <v>0</v>
      </c>
      <c r="F27" s="42"/>
      <c r="G27" s="40">
        <f t="shared" si="0"/>
        <v>1800000</v>
      </c>
      <c r="H27" s="40"/>
      <c r="I27" s="40"/>
      <c r="J27" s="40"/>
      <c r="K27" s="40">
        <v>1800000</v>
      </c>
      <c r="L27" s="40"/>
    </row>
    <row r="28" spans="1:12" ht="12.75">
      <c r="A28" s="32" t="s">
        <v>31</v>
      </c>
      <c r="B28" s="31">
        <v>160</v>
      </c>
      <c r="C28" s="42">
        <v>9080000000000180</v>
      </c>
      <c r="D28" s="42">
        <v>0</v>
      </c>
      <c r="E28" s="42">
        <v>0</v>
      </c>
      <c r="F28" s="42"/>
      <c r="G28" s="40">
        <f>J28</f>
        <v>93000</v>
      </c>
      <c r="H28" s="40"/>
      <c r="I28" s="40"/>
      <c r="J28" s="58">
        <v>93000</v>
      </c>
      <c r="K28" s="40"/>
      <c r="L28" s="40"/>
    </row>
    <row r="29" spans="1:12" ht="12.75">
      <c r="A29" s="34" t="s">
        <v>120</v>
      </c>
      <c r="B29" s="31">
        <v>200</v>
      </c>
      <c r="C29" s="42"/>
      <c r="D29" s="42"/>
      <c r="E29" s="42"/>
      <c r="F29" s="42"/>
      <c r="G29" s="51">
        <f>G31+G49+G67+G78+G85+G92+G98+G102+G106+G142+G145+G117+G127+G132+G136+G140</f>
        <v>136061735.06</v>
      </c>
      <c r="H29" s="51">
        <f>H31+H49+H67+H78+H127+H132</f>
        <v>123078615.25</v>
      </c>
      <c r="I29" s="51">
        <f>I85+I92+I98+I102+I106+I117+I136+I140</f>
        <v>11090119.81</v>
      </c>
      <c r="J29" s="61">
        <f>J142</f>
        <v>93000</v>
      </c>
      <c r="K29" s="51">
        <f>K145</f>
        <v>1800000</v>
      </c>
      <c r="L29" s="40"/>
    </row>
    <row r="30" spans="1:12" ht="12.75">
      <c r="A30" s="32" t="s">
        <v>121</v>
      </c>
      <c r="B30" s="31"/>
      <c r="C30" s="42"/>
      <c r="D30" s="42"/>
      <c r="E30" s="42"/>
      <c r="F30" s="42"/>
      <c r="G30" s="40"/>
      <c r="H30" s="40"/>
      <c r="I30" s="40"/>
      <c r="J30" s="40"/>
      <c r="K30" s="40"/>
      <c r="L30" s="40"/>
    </row>
    <row r="31" spans="1:12" ht="20.25" customHeight="1">
      <c r="A31" s="43" t="s">
        <v>122</v>
      </c>
      <c r="B31" s="31"/>
      <c r="C31" s="42"/>
      <c r="D31" s="42"/>
      <c r="E31" s="42"/>
      <c r="F31" s="42"/>
      <c r="G31" s="51">
        <f>H31</f>
        <v>90762544.25</v>
      </c>
      <c r="H31" s="51">
        <f>H32+H36+H39+H40</f>
        <v>90762544.25</v>
      </c>
      <c r="I31" s="40"/>
      <c r="J31" s="40"/>
      <c r="K31" s="40"/>
      <c r="L31" s="40"/>
    </row>
    <row r="32" spans="1:12" ht="12.75">
      <c r="A32" s="32" t="s">
        <v>32</v>
      </c>
      <c r="B32" s="31">
        <v>210</v>
      </c>
      <c r="C32" s="42"/>
      <c r="D32" s="42"/>
      <c r="E32" s="42"/>
      <c r="F32" s="42"/>
      <c r="G32" s="40">
        <f aca="true" t="shared" si="1" ref="G32:G48">H32</f>
        <v>55530990</v>
      </c>
      <c r="H32" s="40">
        <f>H34+H35</f>
        <v>55530990</v>
      </c>
      <c r="I32" s="40"/>
      <c r="J32" s="40"/>
      <c r="K32" s="40"/>
      <c r="L32" s="40"/>
    </row>
    <row r="33" spans="1:12" ht="12.75">
      <c r="A33" s="32" t="s">
        <v>33</v>
      </c>
      <c r="B33" s="31"/>
      <c r="C33" s="42"/>
      <c r="D33" s="42"/>
      <c r="E33" s="42"/>
      <c r="F33" s="42"/>
      <c r="G33" s="40"/>
      <c r="H33" s="40"/>
      <c r="I33" s="40"/>
      <c r="J33" s="40"/>
      <c r="K33" s="40"/>
      <c r="L33" s="40"/>
    </row>
    <row r="34" spans="1:12" ht="12.75">
      <c r="A34" s="35" t="s">
        <v>123</v>
      </c>
      <c r="B34" s="31"/>
      <c r="C34" s="42">
        <v>90808010310126000</v>
      </c>
      <c r="D34" s="42">
        <v>111</v>
      </c>
      <c r="E34" s="42">
        <v>211</v>
      </c>
      <c r="F34" s="42">
        <v>10312601</v>
      </c>
      <c r="G34" s="40">
        <f t="shared" si="1"/>
        <v>42650530</v>
      </c>
      <c r="H34" s="40">
        <v>42650530</v>
      </c>
      <c r="I34" s="40"/>
      <c r="J34" s="40"/>
      <c r="K34" s="40"/>
      <c r="L34" s="40"/>
    </row>
    <row r="35" spans="1:12" ht="14.25" customHeight="1">
      <c r="A35" s="35" t="s">
        <v>124</v>
      </c>
      <c r="B35" s="31"/>
      <c r="C35" s="42">
        <v>90808010310126000</v>
      </c>
      <c r="D35" s="42">
        <v>119</v>
      </c>
      <c r="E35" s="42">
        <v>213</v>
      </c>
      <c r="F35" s="42">
        <v>10312601</v>
      </c>
      <c r="G35" s="40">
        <f t="shared" si="1"/>
        <v>12880460</v>
      </c>
      <c r="H35" s="40">
        <v>12880460</v>
      </c>
      <c r="I35" s="40"/>
      <c r="J35" s="40"/>
      <c r="K35" s="40"/>
      <c r="L35" s="40"/>
    </row>
    <row r="36" spans="1:12" ht="12.75">
      <c r="A36" s="54" t="s">
        <v>125</v>
      </c>
      <c r="B36" s="31">
        <v>220</v>
      </c>
      <c r="C36" s="42"/>
      <c r="D36" s="42"/>
      <c r="E36" s="42"/>
      <c r="F36" s="42"/>
      <c r="G36" s="62">
        <f t="shared" si="1"/>
        <v>7570</v>
      </c>
      <c r="H36" s="62">
        <f>H38</f>
        <v>7570</v>
      </c>
      <c r="I36" s="40"/>
      <c r="J36" s="40"/>
      <c r="K36" s="40"/>
      <c r="L36" s="40"/>
    </row>
    <row r="37" spans="1:12" ht="12.75">
      <c r="A37" s="32" t="s">
        <v>33</v>
      </c>
      <c r="B37" s="31"/>
      <c r="C37" s="42"/>
      <c r="D37" s="42"/>
      <c r="E37" s="42"/>
      <c r="F37" s="42"/>
      <c r="G37" s="62"/>
      <c r="H37" s="62"/>
      <c r="I37" s="40"/>
      <c r="J37" s="40"/>
      <c r="K37" s="40"/>
      <c r="L37" s="40"/>
    </row>
    <row r="38" spans="1:12" ht="12.75">
      <c r="A38" s="35" t="s">
        <v>96</v>
      </c>
      <c r="B38" s="31"/>
      <c r="C38" s="42">
        <v>90808010310126000</v>
      </c>
      <c r="D38" s="42">
        <v>112</v>
      </c>
      <c r="E38" s="42">
        <v>212</v>
      </c>
      <c r="F38" s="42">
        <v>10312601</v>
      </c>
      <c r="G38" s="62">
        <v>7570</v>
      </c>
      <c r="H38" s="62">
        <v>7570</v>
      </c>
      <c r="I38" s="40"/>
      <c r="J38" s="40"/>
      <c r="K38" s="40"/>
      <c r="L38" s="40"/>
    </row>
    <row r="39" spans="1:12" ht="12.75">
      <c r="A39" s="55" t="s">
        <v>126</v>
      </c>
      <c r="B39" s="31">
        <v>230</v>
      </c>
      <c r="C39" s="42">
        <v>90808010310126000</v>
      </c>
      <c r="D39" s="42">
        <v>851</v>
      </c>
      <c r="E39" s="42">
        <v>290</v>
      </c>
      <c r="F39" s="42">
        <v>10312601</v>
      </c>
      <c r="G39" s="62">
        <f t="shared" si="1"/>
        <v>607861</v>
      </c>
      <c r="H39" s="62">
        <v>607861</v>
      </c>
      <c r="I39" s="40"/>
      <c r="J39" s="40"/>
      <c r="K39" s="40"/>
      <c r="L39" s="40"/>
    </row>
    <row r="40" spans="1:12" ht="12.75">
      <c r="A40" s="55" t="s">
        <v>127</v>
      </c>
      <c r="B40" s="31">
        <v>260</v>
      </c>
      <c r="C40" s="42"/>
      <c r="D40" s="42"/>
      <c r="E40" s="42"/>
      <c r="F40" s="42"/>
      <c r="G40" s="62">
        <f t="shared" si="1"/>
        <v>34616123.25</v>
      </c>
      <c r="H40" s="62">
        <f>H42+H43+H44+H45+H46+H47+H48</f>
        <v>34616123.25</v>
      </c>
      <c r="I40" s="40"/>
      <c r="J40" s="40"/>
      <c r="K40" s="40"/>
      <c r="L40" s="40"/>
    </row>
    <row r="41" spans="1:12" ht="12.75">
      <c r="A41" s="36" t="s">
        <v>33</v>
      </c>
      <c r="B41" s="31"/>
      <c r="C41" s="42"/>
      <c r="D41" s="42"/>
      <c r="E41" s="42"/>
      <c r="F41" s="42"/>
      <c r="G41" s="62"/>
      <c r="H41" s="62"/>
      <c r="I41" s="40"/>
      <c r="J41" s="40"/>
      <c r="K41" s="40"/>
      <c r="L41" s="40"/>
    </row>
    <row r="42" spans="1:12" ht="12.75">
      <c r="A42" s="35" t="s">
        <v>77</v>
      </c>
      <c r="B42" s="31"/>
      <c r="C42" s="42">
        <v>90808010310126000</v>
      </c>
      <c r="D42" s="42">
        <v>244</v>
      </c>
      <c r="E42" s="42">
        <v>221</v>
      </c>
      <c r="F42" s="42">
        <v>10312601</v>
      </c>
      <c r="G42" s="62">
        <f t="shared" si="1"/>
        <v>200000</v>
      </c>
      <c r="H42" s="62">
        <v>200000</v>
      </c>
      <c r="I42" s="40"/>
      <c r="J42" s="40"/>
      <c r="K42" s="40"/>
      <c r="L42" s="40"/>
    </row>
    <row r="43" spans="1:12" ht="12.75">
      <c r="A43" s="35" t="s">
        <v>97</v>
      </c>
      <c r="B43" s="31"/>
      <c r="C43" s="42">
        <v>90808010310126000</v>
      </c>
      <c r="D43" s="42">
        <v>244</v>
      </c>
      <c r="E43" s="42">
        <v>223</v>
      </c>
      <c r="F43" s="42">
        <v>10312601</v>
      </c>
      <c r="G43" s="62">
        <f t="shared" si="1"/>
        <v>21038963</v>
      </c>
      <c r="H43" s="62">
        <v>21038963</v>
      </c>
      <c r="I43" s="40"/>
      <c r="J43" s="40"/>
      <c r="K43" s="40"/>
      <c r="L43" s="40"/>
    </row>
    <row r="44" spans="1:12" ht="17.25" customHeight="1">
      <c r="A44" s="35" t="s">
        <v>78</v>
      </c>
      <c r="B44" s="31"/>
      <c r="C44" s="42">
        <v>90808010310126000</v>
      </c>
      <c r="D44" s="42">
        <v>244</v>
      </c>
      <c r="E44" s="42">
        <v>225</v>
      </c>
      <c r="F44" s="42">
        <v>10312601</v>
      </c>
      <c r="G44" s="62">
        <f t="shared" si="1"/>
        <v>7308045.25</v>
      </c>
      <c r="H44" s="62">
        <v>7308045.25</v>
      </c>
      <c r="I44" s="40"/>
      <c r="J44" s="40"/>
      <c r="K44" s="40"/>
      <c r="L44" s="40"/>
    </row>
    <row r="45" spans="1:12" ht="12.75">
      <c r="A45" s="35" t="s">
        <v>79</v>
      </c>
      <c r="B45" s="31"/>
      <c r="C45" s="42">
        <v>90808010310126000</v>
      </c>
      <c r="D45" s="42">
        <v>244</v>
      </c>
      <c r="E45" s="42">
        <v>226</v>
      </c>
      <c r="F45" s="42">
        <v>10312601</v>
      </c>
      <c r="G45" s="62">
        <f t="shared" si="1"/>
        <v>797587</v>
      </c>
      <c r="H45" s="62">
        <v>797587</v>
      </c>
      <c r="I45" s="40"/>
      <c r="J45" s="40"/>
      <c r="K45" s="40"/>
      <c r="L45" s="40"/>
    </row>
    <row r="46" spans="1:12" ht="12.75">
      <c r="A46" s="35" t="s">
        <v>82</v>
      </c>
      <c r="B46" s="31"/>
      <c r="C46" s="42">
        <v>90808010310126000</v>
      </c>
      <c r="D46" s="42">
        <v>244</v>
      </c>
      <c r="E46" s="42">
        <v>290</v>
      </c>
      <c r="F46" s="42">
        <v>10312601</v>
      </c>
      <c r="G46" s="62">
        <f t="shared" si="1"/>
        <v>400000</v>
      </c>
      <c r="H46" s="62">
        <v>400000</v>
      </c>
      <c r="I46" s="40"/>
      <c r="J46" s="40"/>
      <c r="K46" s="40"/>
      <c r="L46" s="40"/>
    </row>
    <row r="47" spans="1:12" ht="15.75" customHeight="1">
      <c r="A47" s="53" t="s">
        <v>80</v>
      </c>
      <c r="B47" s="31"/>
      <c r="C47" s="42">
        <v>90808010310126000</v>
      </c>
      <c r="D47" s="42">
        <v>244</v>
      </c>
      <c r="E47" s="42">
        <v>310</v>
      </c>
      <c r="F47" s="42">
        <v>10312601</v>
      </c>
      <c r="G47" s="62">
        <f t="shared" si="1"/>
        <v>2983028</v>
      </c>
      <c r="H47" s="62">
        <v>2983028</v>
      </c>
      <c r="I47" s="40"/>
      <c r="J47" s="40"/>
      <c r="K47" s="40"/>
      <c r="L47" s="40"/>
    </row>
    <row r="48" spans="1:12" ht="12.75">
      <c r="A48" s="53" t="s">
        <v>81</v>
      </c>
      <c r="B48" s="31"/>
      <c r="C48" s="42">
        <v>90808010310126000</v>
      </c>
      <c r="D48" s="42">
        <v>244</v>
      </c>
      <c r="E48" s="42">
        <v>340</v>
      </c>
      <c r="F48" s="42">
        <v>10312601</v>
      </c>
      <c r="G48" s="62">
        <f t="shared" si="1"/>
        <v>1888500</v>
      </c>
      <c r="H48" s="62">
        <v>1888500</v>
      </c>
      <c r="I48" s="40"/>
      <c r="J48" s="40"/>
      <c r="K48" s="40"/>
      <c r="L48" s="40"/>
    </row>
    <row r="49" spans="1:12" ht="18.75" customHeight="1">
      <c r="A49" s="43" t="s">
        <v>99</v>
      </c>
      <c r="B49" s="31"/>
      <c r="C49" s="42"/>
      <c r="D49" s="42"/>
      <c r="E49" s="42"/>
      <c r="F49" s="42"/>
      <c r="G49" s="63">
        <f>H49</f>
        <v>23969019</v>
      </c>
      <c r="H49" s="63">
        <f>H50+H54+H57</f>
        <v>23969019</v>
      </c>
      <c r="I49" s="40"/>
      <c r="J49" s="40"/>
      <c r="K49" s="40"/>
      <c r="L49" s="40"/>
    </row>
    <row r="50" spans="1:12" ht="12.75">
      <c r="A50" s="32" t="s">
        <v>32</v>
      </c>
      <c r="B50" s="31">
        <v>210</v>
      </c>
      <c r="C50" s="42"/>
      <c r="D50" s="42"/>
      <c r="E50" s="42"/>
      <c r="F50" s="42"/>
      <c r="G50" s="40">
        <f aca="true" t="shared" si="2" ref="G50:G66">H50</f>
        <v>18030781</v>
      </c>
      <c r="H50" s="40">
        <f>H52+H53</f>
        <v>18030781</v>
      </c>
      <c r="I50" s="40"/>
      <c r="J50" s="40"/>
      <c r="K50" s="40"/>
      <c r="L50" s="40"/>
    </row>
    <row r="51" spans="1:12" ht="12.75">
      <c r="A51" s="32" t="s">
        <v>33</v>
      </c>
      <c r="B51" s="31"/>
      <c r="C51" s="42"/>
      <c r="D51" s="42"/>
      <c r="E51" s="42"/>
      <c r="F51" s="42"/>
      <c r="G51" s="40"/>
      <c r="H51" s="40"/>
      <c r="I51" s="40"/>
      <c r="J51" s="40"/>
      <c r="K51" s="40"/>
      <c r="L51" s="40"/>
    </row>
    <row r="52" spans="1:12" ht="12.75">
      <c r="A52" s="35" t="s">
        <v>123</v>
      </c>
      <c r="B52" s="31"/>
      <c r="C52" s="42">
        <v>90808010310326000</v>
      </c>
      <c r="D52" s="42">
        <v>111</v>
      </c>
      <c r="E52" s="42">
        <v>211</v>
      </c>
      <c r="F52" s="42">
        <v>20312603</v>
      </c>
      <c r="G52" s="40">
        <f t="shared" si="2"/>
        <v>13848526</v>
      </c>
      <c r="H52" s="40">
        <v>13848526</v>
      </c>
      <c r="I52" s="40"/>
      <c r="J52" s="40"/>
      <c r="K52" s="40"/>
      <c r="L52" s="40"/>
    </row>
    <row r="53" spans="1:12" ht="14.25" customHeight="1">
      <c r="A53" s="35" t="s">
        <v>124</v>
      </c>
      <c r="B53" s="31"/>
      <c r="C53" s="42">
        <v>90808010310326000</v>
      </c>
      <c r="D53" s="42">
        <v>119</v>
      </c>
      <c r="E53" s="42">
        <v>213</v>
      </c>
      <c r="F53" s="42">
        <v>20312603</v>
      </c>
      <c r="G53" s="40">
        <f t="shared" si="2"/>
        <v>4182255</v>
      </c>
      <c r="H53" s="40">
        <v>4182255</v>
      </c>
      <c r="I53" s="40"/>
      <c r="J53" s="40"/>
      <c r="K53" s="40"/>
      <c r="L53" s="40"/>
    </row>
    <row r="54" spans="1:12" ht="12.75">
      <c r="A54" s="54" t="s">
        <v>125</v>
      </c>
      <c r="B54" s="31">
        <v>220</v>
      </c>
      <c r="C54" s="42"/>
      <c r="D54" s="42"/>
      <c r="E54" s="42"/>
      <c r="F54" s="42"/>
      <c r="G54" s="40">
        <f t="shared" si="2"/>
        <v>20000</v>
      </c>
      <c r="H54" s="40">
        <f>H56</f>
        <v>20000</v>
      </c>
      <c r="I54" s="40"/>
      <c r="J54" s="40"/>
      <c r="K54" s="40"/>
      <c r="L54" s="40"/>
    </row>
    <row r="55" spans="1:12" ht="12.75">
      <c r="A55" s="32" t="s">
        <v>33</v>
      </c>
      <c r="B55" s="31"/>
      <c r="C55" s="42"/>
      <c r="D55" s="42"/>
      <c r="E55" s="42"/>
      <c r="F55" s="42"/>
      <c r="G55" s="40"/>
      <c r="H55" s="40"/>
      <c r="I55" s="40"/>
      <c r="J55" s="40"/>
      <c r="K55" s="40"/>
      <c r="L55" s="40"/>
    </row>
    <row r="56" spans="1:12" ht="12.75">
      <c r="A56" s="35" t="s">
        <v>96</v>
      </c>
      <c r="B56" s="31"/>
      <c r="C56" s="42">
        <v>90808010310326000</v>
      </c>
      <c r="D56" s="42">
        <v>112</v>
      </c>
      <c r="E56" s="42">
        <v>212</v>
      </c>
      <c r="F56" s="42">
        <v>20312603</v>
      </c>
      <c r="G56" s="40">
        <f t="shared" si="2"/>
        <v>20000</v>
      </c>
      <c r="H56" s="40">
        <v>20000</v>
      </c>
      <c r="I56" s="40"/>
      <c r="J56" s="40"/>
      <c r="K56" s="40"/>
      <c r="L56" s="40"/>
    </row>
    <row r="57" spans="1:12" ht="12.75">
      <c r="A57" s="55" t="s">
        <v>127</v>
      </c>
      <c r="B57" s="31">
        <v>260</v>
      </c>
      <c r="C57" s="42"/>
      <c r="D57" s="42"/>
      <c r="E57" s="42"/>
      <c r="F57" s="42"/>
      <c r="G57" s="40">
        <f t="shared" si="2"/>
        <v>5918238</v>
      </c>
      <c r="H57" s="40">
        <f>H59+H60+H61+H62+H63+H64+H65+H66</f>
        <v>5918238</v>
      </c>
      <c r="I57" s="40"/>
      <c r="J57" s="40"/>
      <c r="K57" s="40"/>
      <c r="L57" s="40"/>
    </row>
    <row r="58" spans="1:12" ht="12.75">
      <c r="A58" s="36" t="s">
        <v>33</v>
      </c>
      <c r="B58" s="31"/>
      <c r="C58" s="42"/>
      <c r="D58" s="42"/>
      <c r="E58" s="42"/>
      <c r="F58" s="42"/>
      <c r="G58" s="40"/>
      <c r="H58" s="40"/>
      <c r="I58" s="40"/>
      <c r="J58" s="40"/>
      <c r="K58" s="40"/>
      <c r="L58" s="40"/>
    </row>
    <row r="59" spans="1:12" ht="12.75">
      <c r="A59" s="35" t="s">
        <v>77</v>
      </c>
      <c r="B59" s="31"/>
      <c r="C59" s="42">
        <v>90808010310326000</v>
      </c>
      <c r="D59" s="42">
        <v>244</v>
      </c>
      <c r="E59" s="42">
        <v>221</v>
      </c>
      <c r="F59" s="42">
        <v>20312603</v>
      </c>
      <c r="G59" s="40">
        <f t="shared" si="2"/>
        <v>500000</v>
      </c>
      <c r="H59" s="40">
        <v>500000</v>
      </c>
      <c r="I59" s="40"/>
      <c r="J59" s="40"/>
      <c r="K59" s="40"/>
      <c r="L59" s="40"/>
    </row>
    <row r="60" spans="1:12" ht="12.75">
      <c r="A60" s="35" t="s">
        <v>128</v>
      </c>
      <c r="B60" s="31"/>
      <c r="C60" s="42">
        <v>90808010310326000</v>
      </c>
      <c r="D60" s="42">
        <v>244</v>
      </c>
      <c r="E60" s="42">
        <v>222</v>
      </c>
      <c r="F60" s="42">
        <v>20312603</v>
      </c>
      <c r="G60" s="40">
        <f t="shared" si="2"/>
        <v>21000</v>
      </c>
      <c r="H60" s="40">
        <v>21000</v>
      </c>
      <c r="I60" s="40"/>
      <c r="J60" s="40"/>
      <c r="K60" s="40"/>
      <c r="L60" s="40"/>
    </row>
    <row r="61" spans="1:12" ht="12.75">
      <c r="A61" s="35" t="s">
        <v>97</v>
      </c>
      <c r="B61" s="31"/>
      <c r="C61" s="42">
        <v>90808010310326000</v>
      </c>
      <c r="D61" s="42">
        <v>244</v>
      </c>
      <c r="E61" s="42">
        <v>223</v>
      </c>
      <c r="F61" s="42">
        <v>20312603</v>
      </c>
      <c r="G61" s="40">
        <f t="shared" si="2"/>
        <v>1952704</v>
      </c>
      <c r="H61" s="40">
        <v>1952704</v>
      </c>
      <c r="I61" s="40"/>
      <c r="J61" s="40"/>
      <c r="K61" s="40"/>
      <c r="L61" s="40"/>
    </row>
    <row r="62" spans="1:12" ht="12.75">
      <c r="A62" s="35" t="s">
        <v>78</v>
      </c>
      <c r="B62" s="31"/>
      <c r="C62" s="42">
        <v>90808010310326000</v>
      </c>
      <c r="D62" s="42">
        <v>244</v>
      </c>
      <c r="E62" s="42">
        <v>225</v>
      </c>
      <c r="F62" s="42">
        <v>20312603</v>
      </c>
      <c r="G62" s="40">
        <f t="shared" si="2"/>
        <v>913204</v>
      </c>
      <c r="H62" s="40">
        <v>913204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90808010310326000</v>
      </c>
      <c r="D63" s="42">
        <v>244</v>
      </c>
      <c r="E63" s="42">
        <v>226</v>
      </c>
      <c r="F63" s="42">
        <v>20312603</v>
      </c>
      <c r="G63" s="40">
        <f t="shared" si="2"/>
        <v>826000</v>
      </c>
      <c r="H63" s="40">
        <v>826000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90808010310326000</v>
      </c>
      <c r="D64" s="42">
        <v>244</v>
      </c>
      <c r="E64" s="42">
        <v>290</v>
      </c>
      <c r="F64" s="42">
        <v>20312603</v>
      </c>
      <c r="G64" s="40">
        <f t="shared" si="2"/>
        <v>42000</v>
      </c>
      <c r="H64" s="40">
        <v>42000</v>
      </c>
      <c r="I64" s="40"/>
      <c r="J64" s="40"/>
      <c r="K64" s="40"/>
      <c r="L64" s="40"/>
    </row>
    <row r="65" spans="1:12" ht="12.75">
      <c r="A65" s="53" t="s">
        <v>80</v>
      </c>
      <c r="B65" s="31"/>
      <c r="C65" s="42">
        <v>90808010310326000</v>
      </c>
      <c r="D65" s="42">
        <v>244</v>
      </c>
      <c r="E65" s="42">
        <v>310</v>
      </c>
      <c r="F65" s="42">
        <v>20312603</v>
      </c>
      <c r="G65" s="40">
        <f t="shared" si="2"/>
        <v>1483330</v>
      </c>
      <c r="H65" s="40">
        <v>1483330</v>
      </c>
      <c r="I65" s="40"/>
      <c r="J65" s="40"/>
      <c r="K65" s="40"/>
      <c r="L65" s="40"/>
    </row>
    <row r="66" spans="1:12" ht="12.75">
      <c r="A66" s="53" t="s">
        <v>81</v>
      </c>
      <c r="B66" s="31"/>
      <c r="C66" s="42">
        <v>90808010310326000</v>
      </c>
      <c r="D66" s="42">
        <v>244</v>
      </c>
      <c r="E66" s="42">
        <v>340</v>
      </c>
      <c r="F66" s="42">
        <v>20312603</v>
      </c>
      <c r="G66" s="40">
        <f t="shared" si="2"/>
        <v>180000</v>
      </c>
      <c r="H66" s="40">
        <v>180000</v>
      </c>
      <c r="I66" s="40"/>
      <c r="J66" s="40"/>
      <c r="K66" s="40"/>
      <c r="L66" s="40"/>
    </row>
    <row r="67" spans="1:12" ht="19.5" customHeight="1">
      <c r="A67" s="43" t="s">
        <v>100</v>
      </c>
      <c r="B67" s="31"/>
      <c r="C67" s="42"/>
      <c r="D67" s="42"/>
      <c r="E67" s="42"/>
      <c r="F67" s="42"/>
      <c r="G67" s="51">
        <f>H67</f>
        <v>5093141</v>
      </c>
      <c r="H67" s="51">
        <f>H68+H72</f>
        <v>5093141</v>
      </c>
      <c r="I67" s="40"/>
      <c r="J67" s="40"/>
      <c r="K67" s="40"/>
      <c r="L67" s="40"/>
    </row>
    <row r="68" spans="1:12" ht="12.75">
      <c r="A68" s="32" t="s">
        <v>32</v>
      </c>
      <c r="B68" s="31">
        <v>210</v>
      </c>
      <c r="C68" s="42"/>
      <c r="D68" s="42"/>
      <c r="E68" s="42"/>
      <c r="F68" s="42"/>
      <c r="G68" s="40">
        <f aca="true" t="shared" si="3" ref="G68:G76">H68</f>
        <v>4383141</v>
      </c>
      <c r="H68" s="40">
        <f>H70+H71</f>
        <v>4383141</v>
      </c>
      <c r="I68" s="40"/>
      <c r="J68" s="40"/>
      <c r="K68" s="40"/>
      <c r="L68" s="40"/>
    </row>
    <row r="69" spans="1:12" ht="12.75">
      <c r="A69" s="32" t="s">
        <v>33</v>
      </c>
      <c r="B69" s="31"/>
      <c r="C69" s="42"/>
      <c r="D69" s="42"/>
      <c r="E69" s="42"/>
      <c r="F69" s="42"/>
      <c r="G69" s="40"/>
      <c r="H69" s="40"/>
      <c r="I69" s="40"/>
      <c r="J69" s="40"/>
      <c r="K69" s="40"/>
      <c r="L69" s="40"/>
    </row>
    <row r="70" spans="1:12" ht="12.75">
      <c r="A70" s="35" t="s">
        <v>123</v>
      </c>
      <c r="B70" s="31"/>
      <c r="C70" s="42">
        <v>90808010310426000</v>
      </c>
      <c r="D70" s="42">
        <v>111</v>
      </c>
      <c r="E70" s="42">
        <v>211</v>
      </c>
      <c r="F70" s="42">
        <v>30312604</v>
      </c>
      <c r="G70" s="40">
        <f t="shared" si="3"/>
        <v>3366468</v>
      </c>
      <c r="H70" s="40">
        <v>3366468</v>
      </c>
      <c r="I70" s="40"/>
      <c r="J70" s="40"/>
      <c r="K70" s="40"/>
      <c r="L70" s="40"/>
    </row>
    <row r="71" spans="1:12" ht="12.75">
      <c r="A71" s="35" t="s">
        <v>124</v>
      </c>
      <c r="B71" s="31"/>
      <c r="C71" s="42">
        <v>90808010310426000</v>
      </c>
      <c r="D71" s="42">
        <v>119</v>
      </c>
      <c r="E71" s="42">
        <v>213</v>
      </c>
      <c r="F71" s="42">
        <v>30312604</v>
      </c>
      <c r="G71" s="40">
        <f t="shared" si="3"/>
        <v>1016673</v>
      </c>
      <c r="H71" s="40">
        <v>1016673</v>
      </c>
      <c r="I71" s="40"/>
      <c r="J71" s="40"/>
      <c r="K71" s="40"/>
      <c r="L71" s="40"/>
    </row>
    <row r="72" spans="1:12" ht="12.75">
      <c r="A72" s="55" t="s">
        <v>127</v>
      </c>
      <c r="B72" s="31">
        <v>260</v>
      </c>
      <c r="C72" s="42"/>
      <c r="D72" s="42"/>
      <c r="E72" s="42"/>
      <c r="F72" s="42"/>
      <c r="G72" s="40">
        <f t="shared" si="3"/>
        <v>710000</v>
      </c>
      <c r="H72" s="40">
        <f>H74+H75+H76</f>
        <v>710000</v>
      </c>
      <c r="I72" s="40"/>
      <c r="J72" s="40"/>
      <c r="K72" s="40"/>
      <c r="L72" s="40"/>
    </row>
    <row r="73" spans="1:12" ht="12.75">
      <c r="A73" s="36" t="s">
        <v>33</v>
      </c>
      <c r="B73" s="31"/>
      <c r="C73" s="42"/>
      <c r="D73" s="42"/>
      <c r="E73" s="42"/>
      <c r="F73" s="42"/>
      <c r="G73" s="40"/>
      <c r="H73" s="40"/>
      <c r="I73" s="40"/>
      <c r="J73" s="40"/>
      <c r="K73" s="40"/>
      <c r="L73" s="40"/>
    </row>
    <row r="74" spans="1:12" ht="12.75">
      <c r="A74" s="35" t="s">
        <v>128</v>
      </c>
      <c r="B74" s="31"/>
      <c r="C74" s="42">
        <v>90808010310426000</v>
      </c>
      <c r="D74" s="42">
        <v>244</v>
      </c>
      <c r="E74" s="42">
        <v>222</v>
      </c>
      <c r="F74" s="42">
        <v>30312604</v>
      </c>
      <c r="G74" s="40">
        <f t="shared" si="3"/>
        <v>210000</v>
      </c>
      <c r="H74" s="40">
        <v>210000</v>
      </c>
      <c r="I74" s="40"/>
      <c r="J74" s="40"/>
      <c r="K74" s="40"/>
      <c r="L74" s="40"/>
    </row>
    <row r="75" spans="1:12" ht="12.75">
      <c r="A75" s="35" t="s">
        <v>79</v>
      </c>
      <c r="B75" s="31"/>
      <c r="C75" s="42">
        <v>90808010310426000</v>
      </c>
      <c r="D75" s="42">
        <v>244</v>
      </c>
      <c r="E75" s="42">
        <v>226</v>
      </c>
      <c r="F75" s="42">
        <v>30312604</v>
      </c>
      <c r="G75" s="40">
        <f t="shared" si="3"/>
        <v>250000</v>
      </c>
      <c r="H75" s="40">
        <v>250000</v>
      </c>
      <c r="I75" s="40"/>
      <c r="J75" s="40"/>
      <c r="K75" s="40"/>
      <c r="L75" s="40"/>
    </row>
    <row r="76" spans="1:12" ht="12.75">
      <c r="A76" s="53" t="s">
        <v>81</v>
      </c>
      <c r="B76" s="31"/>
      <c r="C76" s="42">
        <v>90808010310426000</v>
      </c>
      <c r="D76" s="42">
        <v>244</v>
      </c>
      <c r="E76" s="42">
        <v>340</v>
      </c>
      <c r="F76" s="42">
        <v>30312604</v>
      </c>
      <c r="G76" s="40">
        <f t="shared" si="3"/>
        <v>250000</v>
      </c>
      <c r="H76" s="40">
        <v>250000</v>
      </c>
      <c r="I76" s="40"/>
      <c r="J76" s="40"/>
      <c r="K76" s="40"/>
      <c r="L76" s="40"/>
    </row>
    <row r="77" spans="1:12" ht="12.75">
      <c r="A77" s="43" t="s">
        <v>101</v>
      </c>
      <c r="B77" s="31"/>
      <c r="C77" s="42"/>
      <c r="D77" s="42"/>
      <c r="E77" s="42"/>
      <c r="F77" s="42"/>
      <c r="G77" s="40"/>
      <c r="H77" s="40"/>
      <c r="I77" s="40"/>
      <c r="J77" s="40"/>
      <c r="K77" s="40"/>
      <c r="L77" s="40"/>
    </row>
    <row r="78" spans="1:12" ht="12.75">
      <c r="A78" s="55" t="s">
        <v>127</v>
      </c>
      <c r="B78" s="31">
        <v>260</v>
      </c>
      <c r="C78" s="42"/>
      <c r="D78" s="42"/>
      <c r="E78" s="42"/>
      <c r="F78" s="42"/>
      <c r="G78" s="51">
        <f>H78</f>
        <v>787311</v>
      </c>
      <c r="H78" s="51">
        <f>H80+H81+H82+H84+H83</f>
        <v>787311</v>
      </c>
      <c r="I78" s="40"/>
      <c r="J78" s="40"/>
      <c r="K78" s="40"/>
      <c r="L78" s="40"/>
    </row>
    <row r="79" spans="1:12" ht="12.75">
      <c r="A79" s="36" t="s">
        <v>33</v>
      </c>
      <c r="B79" s="31"/>
      <c r="C79" s="42"/>
      <c r="D79" s="42"/>
      <c r="E79" s="42"/>
      <c r="F79" s="42"/>
      <c r="G79" s="40"/>
      <c r="H79" s="40"/>
      <c r="I79" s="40"/>
      <c r="J79" s="40"/>
      <c r="K79" s="40"/>
      <c r="L79" s="40"/>
    </row>
    <row r="80" spans="1:12" ht="12.75">
      <c r="A80" s="35" t="s">
        <v>128</v>
      </c>
      <c r="B80" s="31"/>
      <c r="C80" s="42">
        <v>90808040310526000</v>
      </c>
      <c r="D80" s="42">
        <v>244</v>
      </c>
      <c r="E80" s="42">
        <v>222</v>
      </c>
      <c r="F80" s="42">
        <v>40312606</v>
      </c>
      <c r="G80" s="40">
        <f>H80</f>
        <v>130600</v>
      </c>
      <c r="H80" s="40">
        <v>130600</v>
      </c>
      <c r="I80" s="40"/>
      <c r="J80" s="40"/>
      <c r="K80" s="40"/>
      <c r="L80" s="40"/>
    </row>
    <row r="81" spans="1:12" ht="12.75">
      <c r="A81" s="35" t="s">
        <v>79</v>
      </c>
      <c r="B81" s="31"/>
      <c r="C81" s="42">
        <v>90808040310526000</v>
      </c>
      <c r="D81" s="42">
        <v>244</v>
      </c>
      <c r="E81" s="42">
        <v>226</v>
      </c>
      <c r="F81" s="42">
        <v>40312606</v>
      </c>
      <c r="G81" s="40">
        <f>H81</f>
        <v>237000</v>
      </c>
      <c r="H81" s="40">
        <v>237000</v>
      </c>
      <c r="I81" s="40"/>
      <c r="J81" s="40"/>
      <c r="K81" s="40"/>
      <c r="L81" s="40"/>
    </row>
    <row r="82" spans="1:12" ht="12.75">
      <c r="A82" s="35" t="s">
        <v>82</v>
      </c>
      <c r="B82" s="31"/>
      <c r="C82" s="42">
        <v>90808040310526000</v>
      </c>
      <c r="D82" s="42">
        <v>244</v>
      </c>
      <c r="E82" s="42">
        <v>290</v>
      </c>
      <c r="F82" s="42">
        <v>40312606</v>
      </c>
      <c r="G82" s="40">
        <f>H82</f>
        <v>250000</v>
      </c>
      <c r="H82" s="40">
        <v>250000</v>
      </c>
      <c r="I82" s="40"/>
      <c r="J82" s="40"/>
      <c r="K82" s="40"/>
      <c r="L82" s="40"/>
    </row>
    <row r="83" spans="1:12" ht="12.75">
      <c r="A83" s="53" t="s">
        <v>80</v>
      </c>
      <c r="B83" s="31"/>
      <c r="C83" s="42">
        <v>90808040310526000</v>
      </c>
      <c r="D83" s="42">
        <v>244</v>
      </c>
      <c r="E83" s="42">
        <v>310</v>
      </c>
      <c r="F83" s="42">
        <v>40312606</v>
      </c>
      <c r="G83" s="40">
        <f>H83</f>
        <v>18000</v>
      </c>
      <c r="H83" s="40">
        <v>18000</v>
      </c>
      <c r="I83" s="40"/>
      <c r="J83" s="40"/>
      <c r="K83" s="40"/>
      <c r="L83" s="40"/>
    </row>
    <row r="84" spans="1:12" ht="12.75">
      <c r="A84" s="53" t="s">
        <v>81</v>
      </c>
      <c r="B84" s="31"/>
      <c r="C84" s="42">
        <v>90808040310526000</v>
      </c>
      <c r="D84" s="42">
        <v>244</v>
      </c>
      <c r="E84" s="42">
        <v>340</v>
      </c>
      <c r="F84" s="42">
        <v>40312606</v>
      </c>
      <c r="G84" s="40">
        <f>H84</f>
        <v>151711</v>
      </c>
      <c r="H84" s="40">
        <v>151711</v>
      </c>
      <c r="I84" s="40"/>
      <c r="J84" s="40"/>
      <c r="K84" s="40"/>
      <c r="L84" s="40"/>
    </row>
    <row r="85" spans="1:12" ht="12.75">
      <c r="A85" s="43" t="s">
        <v>129</v>
      </c>
      <c r="B85" s="31"/>
      <c r="C85" s="42"/>
      <c r="D85" s="42"/>
      <c r="E85" s="42"/>
      <c r="F85" s="42"/>
      <c r="G85" s="51">
        <f>I85</f>
        <v>282811</v>
      </c>
      <c r="H85" s="51"/>
      <c r="I85" s="51">
        <f>I86</f>
        <v>282811</v>
      </c>
      <c r="J85" s="40"/>
      <c r="K85" s="40"/>
      <c r="L85" s="40"/>
    </row>
    <row r="86" spans="1:12" ht="12.75">
      <c r="A86" s="55" t="s">
        <v>127</v>
      </c>
      <c r="B86" s="31">
        <v>260</v>
      </c>
      <c r="C86" s="42"/>
      <c r="D86" s="42"/>
      <c r="E86" s="42"/>
      <c r="F86" s="42"/>
      <c r="G86" s="40">
        <f>I86</f>
        <v>282811</v>
      </c>
      <c r="H86" s="40"/>
      <c r="I86" s="40">
        <f>I88+I89+I91+I90</f>
        <v>282811</v>
      </c>
      <c r="J86" s="40"/>
      <c r="K86" s="40"/>
      <c r="L86" s="40"/>
    </row>
    <row r="87" spans="1:12" ht="12.75">
      <c r="A87" s="36" t="s">
        <v>33</v>
      </c>
      <c r="B87" s="31"/>
      <c r="C87" s="42"/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79</v>
      </c>
      <c r="B88" s="31"/>
      <c r="C88" s="42">
        <v>90808010310126000</v>
      </c>
      <c r="D88" s="42">
        <v>244</v>
      </c>
      <c r="E88" s="42">
        <v>226</v>
      </c>
      <c r="F88" s="42">
        <v>10312601</v>
      </c>
      <c r="G88" s="40">
        <f aca="true" t="shared" si="4" ref="G88:G93">I88</f>
        <v>126811</v>
      </c>
      <c r="H88" s="40"/>
      <c r="I88" s="40">
        <v>126811</v>
      </c>
      <c r="J88" s="40"/>
      <c r="K88" s="40"/>
      <c r="L88" s="40"/>
    </row>
    <row r="89" spans="1:12" ht="12.75">
      <c r="A89" s="35" t="s">
        <v>82</v>
      </c>
      <c r="B89" s="31"/>
      <c r="C89" s="42">
        <v>90808010310126000</v>
      </c>
      <c r="D89" s="42">
        <v>244</v>
      </c>
      <c r="E89" s="42">
        <v>290</v>
      </c>
      <c r="F89" s="42">
        <v>10312601</v>
      </c>
      <c r="G89" s="40">
        <f t="shared" si="4"/>
        <v>100000</v>
      </c>
      <c r="H89" s="40"/>
      <c r="I89" s="40">
        <v>100000</v>
      </c>
      <c r="J89" s="40"/>
      <c r="K89" s="40"/>
      <c r="L89" s="40"/>
    </row>
    <row r="90" spans="1:12" ht="12.75">
      <c r="A90" s="53" t="s">
        <v>80</v>
      </c>
      <c r="B90" s="31"/>
      <c r="C90" s="42">
        <v>90808010310126000</v>
      </c>
      <c r="D90" s="42">
        <v>244</v>
      </c>
      <c r="E90" s="42">
        <v>310</v>
      </c>
      <c r="F90" s="42">
        <v>10312601</v>
      </c>
      <c r="G90" s="40">
        <f t="shared" si="4"/>
        <v>6000</v>
      </c>
      <c r="H90" s="40"/>
      <c r="I90" s="40">
        <v>6000</v>
      </c>
      <c r="J90" s="40"/>
      <c r="K90" s="40"/>
      <c r="L90" s="40"/>
    </row>
    <row r="91" spans="1:12" ht="12.75">
      <c r="A91" s="53" t="s">
        <v>81</v>
      </c>
      <c r="B91" s="31"/>
      <c r="C91" s="42">
        <v>90808010310126000</v>
      </c>
      <c r="D91" s="42">
        <v>244</v>
      </c>
      <c r="E91" s="42">
        <v>340</v>
      </c>
      <c r="F91" s="42">
        <v>10312601</v>
      </c>
      <c r="G91" s="40">
        <f t="shared" si="4"/>
        <v>50000</v>
      </c>
      <c r="H91" s="40"/>
      <c r="I91" s="40">
        <v>50000</v>
      </c>
      <c r="J91" s="40"/>
      <c r="K91" s="40"/>
      <c r="L91" s="40"/>
    </row>
    <row r="92" spans="1:12" ht="21" customHeight="1">
      <c r="A92" s="43" t="s">
        <v>102</v>
      </c>
      <c r="B92" s="31"/>
      <c r="C92" s="42"/>
      <c r="D92" s="42"/>
      <c r="E92" s="42"/>
      <c r="F92" s="42"/>
      <c r="G92" s="51">
        <f t="shared" si="4"/>
        <v>6908757.13</v>
      </c>
      <c r="H92" s="51"/>
      <c r="I92" s="51">
        <f>I93</f>
        <v>6908757.13</v>
      </c>
      <c r="J92" s="40"/>
      <c r="K92" s="40"/>
      <c r="L92" s="40"/>
    </row>
    <row r="93" spans="1:12" ht="12.75">
      <c r="A93" s="55" t="s">
        <v>127</v>
      </c>
      <c r="B93" s="31">
        <v>260</v>
      </c>
      <c r="C93" s="42"/>
      <c r="D93" s="42"/>
      <c r="E93" s="42"/>
      <c r="F93" s="42"/>
      <c r="G93" s="40">
        <f t="shared" si="4"/>
        <v>6908757.13</v>
      </c>
      <c r="H93" s="40"/>
      <c r="I93" s="40">
        <f>I95+I97+I96</f>
        <v>6908757.13</v>
      </c>
      <c r="J93" s="40"/>
      <c r="K93" s="40"/>
      <c r="L93" s="40"/>
    </row>
    <row r="94" spans="1:12" ht="12.75">
      <c r="A94" s="36" t="s">
        <v>33</v>
      </c>
      <c r="B94" s="31"/>
      <c r="C94" s="42"/>
      <c r="D94" s="42"/>
      <c r="E94" s="42"/>
      <c r="F94" s="42"/>
      <c r="G94" s="40"/>
      <c r="H94" s="40"/>
      <c r="I94" s="40"/>
      <c r="J94" s="40"/>
      <c r="K94" s="40"/>
      <c r="L94" s="40"/>
    </row>
    <row r="95" spans="1:12" ht="12.75" customHeight="1">
      <c r="A95" s="35" t="s">
        <v>78</v>
      </c>
      <c r="B95" s="31"/>
      <c r="C95" s="42">
        <v>90808010310126300</v>
      </c>
      <c r="D95" s="42">
        <v>243</v>
      </c>
      <c r="E95" s="42">
        <v>225</v>
      </c>
      <c r="F95" s="42">
        <v>10312631</v>
      </c>
      <c r="G95" s="40">
        <f aca="true" t="shared" si="5" ref="G95:G103">I95</f>
        <v>6855530.43</v>
      </c>
      <c r="H95" s="40"/>
      <c r="I95" s="40">
        <v>6855530.43</v>
      </c>
      <c r="J95" s="40"/>
      <c r="K95" s="40"/>
      <c r="L95" s="40"/>
    </row>
    <row r="96" spans="1:12" ht="12.75" customHeight="1">
      <c r="A96" s="35" t="s">
        <v>82</v>
      </c>
      <c r="B96" s="31"/>
      <c r="C96" s="42">
        <v>90808010310126300</v>
      </c>
      <c r="D96" s="42">
        <v>243</v>
      </c>
      <c r="E96" s="42">
        <v>290</v>
      </c>
      <c r="F96" s="42">
        <v>10312631</v>
      </c>
      <c r="G96" s="40">
        <f t="shared" si="5"/>
        <v>24726.7</v>
      </c>
      <c r="H96" s="40"/>
      <c r="I96" s="40">
        <v>24726.7</v>
      </c>
      <c r="J96" s="40"/>
      <c r="K96" s="40"/>
      <c r="L96" s="40"/>
    </row>
    <row r="97" spans="1:12" ht="12.75" customHeight="1">
      <c r="A97" s="35" t="s">
        <v>79</v>
      </c>
      <c r="B97" s="31"/>
      <c r="C97" s="42">
        <v>90808010310126300</v>
      </c>
      <c r="D97" s="42">
        <v>244</v>
      </c>
      <c r="E97" s="42">
        <v>226</v>
      </c>
      <c r="F97" s="42">
        <v>10312631</v>
      </c>
      <c r="G97" s="40">
        <f t="shared" si="5"/>
        <v>28500</v>
      </c>
      <c r="H97" s="40"/>
      <c r="I97" s="40">
        <v>28500</v>
      </c>
      <c r="J97" s="40"/>
      <c r="K97" s="40"/>
      <c r="L97" s="40"/>
    </row>
    <row r="98" spans="1:12" ht="20.25" customHeight="1">
      <c r="A98" s="43" t="s">
        <v>130</v>
      </c>
      <c r="B98" s="31"/>
      <c r="C98" s="42"/>
      <c r="D98" s="42"/>
      <c r="E98" s="42"/>
      <c r="F98" s="42"/>
      <c r="G98" s="51">
        <f t="shared" si="5"/>
        <v>2436941.78</v>
      </c>
      <c r="H98" s="51"/>
      <c r="I98" s="51">
        <f>I99+I101+I100</f>
        <v>2436941.78</v>
      </c>
      <c r="J98" s="40"/>
      <c r="K98" s="40"/>
      <c r="L98" s="40"/>
    </row>
    <row r="99" spans="1:12" ht="16.5" customHeight="1">
      <c r="A99" s="35" t="s">
        <v>79</v>
      </c>
      <c r="B99" s="31"/>
      <c r="C99" s="42">
        <v>90808010310126600</v>
      </c>
      <c r="D99" s="42">
        <v>244</v>
      </c>
      <c r="E99" s="42">
        <v>226</v>
      </c>
      <c r="F99" s="42">
        <v>10312661</v>
      </c>
      <c r="G99" s="40">
        <f t="shared" si="5"/>
        <v>0</v>
      </c>
      <c r="H99" s="40"/>
      <c r="I99" s="40">
        <v>0</v>
      </c>
      <c r="J99" s="40"/>
      <c r="K99" s="40"/>
      <c r="L99" s="40"/>
    </row>
    <row r="100" spans="1:12" ht="16.5" customHeight="1">
      <c r="A100" s="35" t="s">
        <v>79</v>
      </c>
      <c r="B100" s="31"/>
      <c r="C100" s="42">
        <v>90808010310126600</v>
      </c>
      <c r="D100" s="42">
        <v>407</v>
      </c>
      <c r="E100" s="42">
        <v>226</v>
      </c>
      <c r="F100" s="42">
        <v>10312661</v>
      </c>
      <c r="G100" s="62">
        <f t="shared" si="5"/>
        <v>385025.08</v>
      </c>
      <c r="H100" s="62"/>
      <c r="I100" s="62">
        <v>385025.08</v>
      </c>
      <c r="J100" s="40"/>
      <c r="K100" s="40"/>
      <c r="L100" s="40"/>
    </row>
    <row r="101" spans="1:12" ht="12.75">
      <c r="A101" s="53" t="s">
        <v>80</v>
      </c>
      <c r="B101" s="31"/>
      <c r="C101" s="42">
        <v>90808010310126600</v>
      </c>
      <c r="D101" s="52">
        <v>407</v>
      </c>
      <c r="E101" s="52">
        <v>310</v>
      </c>
      <c r="F101" s="42">
        <v>10312661</v>
      </c>
      <c r="G101" s="62">
        <f t="shared" si="5"/>
        <v>2051916.7</v>
      </c>
      <c r="H101" s="62"/>
      <c r="I101" s="62">
        <v>2051916.7</v>
      </c>
      <c r="J101" s="40"/>
      <c r="K101" s="40"/>
      <c r="L101" s="40"/>
    </row>
    <row r="102" spans="1:12" ht="12.75">
      <c r="A102" s="43" t="s">
        <v>102</v>
      </c>
      <c r="B102" s="31"/>
      <c r="C102" s="42"/>
      <c r="D102" s="52"/>
      <c r="E102" s="52"/>
      <c r="F102" s="42"/>
      <c r="G102" s="51">
        <f t="shared" si="5"/>
        <v>75768.43</v>
      </c>
      <c r="H102" s="51"/>
      <c r="I102" s="51">
        <f>I103</f>
        <v>75768.43</v>
      </c>
      <c r="J102" s="40"/>
      <c r="K102" s="40"/>
      <c r="L102" s="40"/>
    </row>
    <row r="103" spans="1:12" ht="12.75">
      <c r="A103" s="55" t="s">
        <v>127</v>
      </c>
      <c r="B103" s="31">
        <v>260</v>
      </c>
      <c r="C103" s="42"/>
      <c r="D103" s="52"/>
      <c r="E103" s="52"/>
      <c r="F103" s="42"/>
      <c r="G103" s="40">
        <f t="shared" si="5"/>
        <v>75768.43</v>
      </c>
      <c r="H103" s="40"/>
      <c r="I103" s="40">
        <f>I105</f>
        <v>75768.43</v>
      </c>
      <c r="J103" s="40"/>
      <c r="K103" s="40"/>
      <c r="L103" s="40"/>
    </row>
    <row r="104" spans="1:12" ht="12.75">
      <c r="A104" s="36" t="s">
        <v>33</v>
      </c>
      <c r="B104" s="31"/>
      <c r="C104" s="42"/>
      <c r="D104" s="52"/>
      <c r="E104" s="52"/>
      <c r="F104" s="42"/>
      <c r="G104" s="40"/>
      <c r="H104" s="40"/>
      <c r="I104" s="40"/>
      <c r="J104" s="40"/>
      <c r="K104" s="40"/>
      <c r="L104" s="40"/>
    </row>
    <row r="105" spans="1:12" ht="12.75">
      <c r="A105" s="35" t="s">
        <v>78</v>
      </c>
      <c r="B105" s="31"/>
      <c r="C105" s="42">
        <v>90808010310146300</v>
      </c>
      <c r="D105" s="52">
        <v>243</v>
      </c>
      <c r="E105" s="52">
        <v>225</v>
      </c>
      <c r="F105" s="42">
        <v>12314630</v>
      </c>
      <c r="G105" s="40">
        <f>I105</f>
        <v>75768.43</v>
      </c>
      <c r="H105" s="40"/>
      <c r="I105" s="40">
        <v>75768.43</v>
      </c>
      <c r="J105" s="40"/>
      <c r="K105" s="40"/>
      <c r="L105" s="40"/>
    </row>
    <row r="106" spans="1:12" ht="21.75">
      <c r="A106" s="64" t="s">
        <v>154</v>
      </c>
      <c r="B106" s="31"/>
      <c r="C106" s="42"/>
      <c r="D106" s="52"/>
      <c r="E106" s="52"/>
      <c r="F106" s="42"/>
      <c r="G106" s="51">
        <f>I106</f>
        <v>65481.47</v>
      </c>
      <c r="H106" s="51"/>
      <c r="I106" s="51">
        <f>I108+I113</f>
        <v>65481.47</v>
      </c>
      <c r="J106" s="40"/>
      <c r="K106" s="40"/>
      <c r="L106" s="40"/>
    </row>
    <row r="107" spans="1:12" ht="12.75">
      <c r="A107" s="35" t="s">
        <v>122</v>
      </c>
      <c r="B107" s="31"/>
      <c r="C107" s="42"/>
      <c r="D107" s="52"/>
      <c r="E107" s="52"/>
      <c r="F107" s="42"/>
      <c r="G107" s="40"/>
      <c r="H107" s="40"/>
      <c r="I107" s="40"/>
      <c r="J107" s="40"/>
      <c r="K107" s="40"/>
      <c r="L107" s="40"/>
    </row>
    <row r="108" spans="1:12" ht="12.75">
      <c r="A108" s="32" t="s">
        <v>32</v>
      </c>
      <c r="B108" s="31">
        <v>210</v>
      </c>
      <c r="C108" s="42"/>
      <c r="D108" s="52"/>
      <c r="E108" s="52"/>
      <c r="F108" s="42"/>
      <c r="G108" s="40">
        <f>I108</f>
        <v>45637.33</v>
      </c>
      <c r="H108" s="40"/>
      <c r="I108" s="40">
        <f>I110+I111</f>
        <v>45637.33</v>
      </c>
      <c r="J108" s="40"/>
      <c r="K108" s="40"/>
      <c r="L108" s="40"/>
    </row>
    <row r="109" spans="1:12" ht="12.75">
      <c r="A109" s="32" t="s">
        <v>33</v>
      </c>
      <c r="B109" s="31"/>
      <c r="C109" s="42"/>
      <c r="D109" s="52"/>
      <c r="E109" s="52"/>
      <c r="F109" s="42"/>
      <c r="G109" s="40"/>
      <c r="H109" s="40"/>
      <c r="I109" s="40"/>
      <c r="J109" s="40"/>
      <c r="K109" s="40"/>
      <c r="L109" s="40"/>
    </row>
    <row r="110" spans="1:12" ht="12.75">
      <c r="A110" s="35" t="s">
        <v>123</v>
      </c>
      <c r="B110" s="31"/>
      <c r="C110" s="42">
        <v>90808010310140600</v>
      </c>
      <c r="D110" s="52">
        <v>111</v>
      </c>
      <c r="E110" s="52">
        <v>211</v>
      </c>
      <c r="F110" s="42">
        <v>13314060</v>
      </c>
      <c r="G110" s="40">
        <f>I110</f>
        <v>35051.71</v>
      </c>
      <c r="H110" s="40"/>
      <c r="I110" s="40">
        <v>35051.71</v>
      </c>
      <c r="J110" s="40"/>
      <c r="K110" s="40"/>
      <c r="L110" s="40"/>
    </row>
    <row r="111" spans="1:12" ht="12.75">
      <c r="A111" s="35" t="s">
        <v>124</v>
      </c>
      <c r="B111" s="31"/>
      <c r="C111" s="42">
        <v>90808010310140600</v>
      </c>
      <c r="D111" s="52">
        <v>119</v>
      </c>
      <c r="E111" s="52">
        <v>213</v>
      </c>
      <c r="F111" s="42">
        <v>13314060</v>
      </c>
      <c r="G111" s="40">
        <f>I111</f>
        <v>10585.62</v>
      </c>
      <c r="H111" s="40"/>
      <c r="I111" s="40">
        <v>10585.62</v>
      </c>
      <c r="J111" s="40"/>
      <c r="K111" s="40"/>
      <c r="L111" s="40"/>
    </row>
    <row r="112" spans="1:12" ht="12.75">
      <c r="A112" s="35" t="s">
        <v>99</v>
      </c>
      <c r="B112" s="31"/>
      <c r="C112" s="42"/>
      <c r="D112" s="52"/>
      <c r="E112" s="52"/>
      <c r="F112" s="42"/>
      <c r="G112" s="40"/>
      <c r="H112" s="40"/>
      <c r="I112" s="40"/>
      <c r="J112" s="40"/>
      <c r="K112" s="40"/>
      <c r="L112" s="40"/>
    </row>
    <row r="113" spans="1:12" ht="12.75">
      <c r="A113" s="32" t="s">
        <v>32</v>
      </c>
      <c r="B113" s="31">
        <v>210</v>
      </c>
      <c r="C113" s="42"/>
      <c r="D113" s="52"/>
      <c r="E113" s="52"/>
      <c r="F113" s="42"/>
      <c r="G113" s="40">
        <f>I113</f>
        <v>19844.14</v>
      </c>
      <c r="H113" s="40"/>
      <c r="I113" s="40">
        <f>I115+I116</f>
        <v>19844.14</v>
      </c>
      <c r="J113" s="40"/>
      <c r="K113" s="40"/>
      <c r="L113" s="40"/>
    </row>
    <row r="114" spans="1:12" ht="12.75">
      <c r="A114" s="32" t="s">
        <v>33</v>
      </c>
      <c r="B114" s="31"/>
      <c r="C114" s="42"/>
      <c r="D114" s="52"/>
      <c r="E114" s="52"/>
      <c r="F114" s="42"/>
      <c r="G114" s="40"/>
      <c r="H114" s="40"/>
      <c r="I114" s="40"/>
      <c r="J114" s="40"/>
      <c r="K114" s="40"/>
      <c r="L114" s="40"/>
    </row>
    <row r="115" spans="1:12" ht="12.75">
      <c r="A115" s="35" t="s">
        <v>123</v>
      </c>
      <c r="B115" s="31"/>
      <c r="C115" s="42">
        <v>90808010310340600</v>
      </c>
      <c r="D115" s="52">
        <v>111</v>
      </c>
      <c r="E115" s="52">
        <v>211</v>
      </c>
      <c r="F115" s="42">
        <v>14314060</v>
      </c>
      <c r="G115" s="40">
        <f>I115</f>
        <v>15241.27</v>
      </c>
      <c r="H115" s="40"/>
      <c r="I115" s="40">
        <v>15241.27</v>
      </c>
      <c r="J115" s="40"/>
      <c r="K115" s="40"/>
      <c r="L115" s="40"/>
    </row>
    <row r="116" spans="1:12" ht="12.75">
      <c r="A116" s="35" t="s">
        <v>124</v>
      </c>
      <c r="B116" s="31"/>
      <c r="C116" s="42">
        <v>90808010310340600</v>
      </c>
      <c r="D116" s="52">
        <v>119</v>
      </c>
      <c r="E116" s="52">
        <v>213</v>
      </c>
      <c r="F116" s="42">
        <v>14314060</v>
      </c>
      <c r="G116" s="40">
        <f>I116</f>
        <v>4602.87</v>
      </c>
      <c r="H116" s="40"/>
      <c r="I116" s="40">
        <v>4602.87</v>
      </c>
      <c r="J116" s="40"/>
      <c r="K116" s="40"/>
      <c r="L116" s="40"/>
    </row>
    <row r="117" spans="1:12" ht="19.5" customHeight="1">
      <c r="A117" s="64" t="s">
        <v>155</v>
      </c>
      <c r="B117" s="31"/>
      <c r="C117" s="42"/>
      <c r="D117" s="52"/>
      <c r="E117" s="52"/>
      <c r="F117" s="42"/>
      <c r="G117" s="51">
        <f>I117</f>
        <v>540300</v>
      </c>
      <c r="H117" s="40"/>
      <c r="I117" s="51">
        <f>I118+I122</f>
        <v>540300</v>
      </c>
      <c r="J117" s="40"/>
      <c r="K117" s="40"/>
      <c r="L117" s="40"/>
    </row>
    <row r="118" spans="1:12" ht="12.75">
      <c r="A118" s="32" t="s">
        <v>32</v>
      </c>
      <c r="B118" s="31"/>
      <c r="C118" s="42"/>
      <c r="D118" s="52"/>
      <c r="E118" s="52"/>
      <c r="F118" s="42"/>
      <c r="G118" s="40">
        <f>I118</f>
        <v>119986.68</v>
      </c>
      <c r="H118" s="40"/>
      <c r="I118" s="40">
        <f>I120+I121</f>
        <v>119986.68</v>
      </c>
      <c r="J118" s="40"/>
      <c r="K118" s="40"/>
      <c r="L118" s="40"/>
    </row>
    <row r="119" spans="1:12" ht="12.75">
      <c r="A119" s="32" t="s">
        <v>33</v>
      </c>
      <c r="B119" s="31"/>
      <c r="C119" s="42"/>
      <c r="D119" s="52"/>
      <c r="E119" s="52"/>
      <c r="F119" s="42"/>
      <c r="G119" s="40"/>
      <c r="H119" s="40"/>
      <c r="I119" s="40"/>
      <c r="J119" s="40"/>
      <c r="K119" s="40"/>
      <c r="L119" s="40"/>
    </row>
    <row r="120" spans="1:12" ht="12.75">
      <c r="A120" s="35" t="s">
        <v>123</v>
      </c>
      <c r="B120" s="31"/>
      <c r="C120" s="42" t="s">
        <v>156</v>
      </c>
      <c r="D120" s="52">
        <v>111</v>
      </c>
      <c r="E120" s="52">
        <v>211</v>
      </c>
      <c r="F120" s="42">
        <v>15315190</v>
      </c>
      <c r="G120" s="40">
        <f>I120</f>
        <v>92155.67</v>
      </c>
      <c r="H120" s="40"/>
      <c r="I120" s="40">
        <v>92155.67</v>
      </c>
      <c r="J120" s="40"/>
      <c r="K120" s="40"/>
      <c r="L120" s="40"/>
    </row>
    <row r="121" spans="1:12" ht="12.75">
      <c r="A121" s="35" t="s">
        <v>124</v>
      </c>
      <c r="B121" s="31"/>
      <c r="C121" s="42" t="s">
        <v>156</v>
      </c>
      <c r="D121" s="52">
        <v>119</v>
      </c>
      <c r="E121" s="52">
        <v>213</v>
      </c>
      <c r="F121" s="42">
        <v>15315190</v>
      </c>
      <c r="G121" s="40">
        <f>I121</f>
        <v>27831.01</v>
      </c>
      <c r="H121" s="40"/>
      <c r="I121" s="40">
        <v>27831.01</v>
      </c>
      <c r="J121" s="40"/>
      <c r="K121" s="40"/>
      <c r="L121" s="40"/>
    </row>
    <row r="122" spans="1:12" ht="12.75">
      <c r="A122" s="55" t="s">
        <v>127</v>
      </c>
      <c r="B122" s="31">
        <v>260</v>
      </c>
      <c r="C122" s="42"/>
      <c r="D122" s="52"/>
      <c r="E122" s="52"/>
      <c r="F122" s="42"/>
      <c r="G122" s="40">
        <f>I122</f>
        <v>420313.32</v>
      </c>
      <c r="H122" s="40"/>
      <c r="I122" s="40">
        <f>I124+I125</f>
        <v>420313.32</v>
      </c>
      <c r="J122" s="40"/>
      <c r="K122" s="40"/>
      <c r="L122" s="40"/>
    </row>
    <row r="123" spans="1:12" ht="12.75">
      <c r="A123" s="36" t="s">
        <v>33</v>
      </c>
      <c r="B123" s="31"/>
      <c r="C123" s="42"/>
      <c r="D123" s="52"/>
      <c r="E123" s="52"/>
      <c r="F123" s="42"/>
      <c r="G123" s="40"/>
      <c r="H123" s="40"/>
      <c r="I123" s="40"/>
      <c r="J123" s="40"/>
      <c r="K123" s="40"/>
      <c r="L123" s="40"/>
    </row>
    <row r="124" spans="1:12" ht="12.75">
      <c r="A124" s="35" t="s">
        <v>79</v>
      </c>
      <c r="B124" s="31"/>
      <c r="C124" s="42" t="s">
        <v>156</v>
      </c>
      <c r="D124" s="52">
        <v>244</v>
      </c>
      <c r="E124" s="52">
        <v>225</v>
      </c>
      <c r="F124" s="42">
        <v>15315190</v>
      </c>
      <c r="G124" s="40">
        <f>I124</f>
        <v>208872.32</v>
      </c>
      <c r="H124" s="40"/>
      <c r="I124" s="40">
        <v>208872.32</v>
      </c>
      <c r="J124" s="40"/>
      <c r="K124" s="40"/>
      <c r="L124" s="40"/>
    </row>
    <row r="125" spans="1:12" ht="12.75">
      <c r="A125" s="53" t="s">
        <v>80</v>
      </c>
      <c r="B125" s="31"/>
      <c r="C125" s="42" t="s">
        <v>156</v>
      </c>
      <c r="D125" s="52">
        <v>244</v>
      </c>
      <c r="E125" s="52">
        <v>310</v>
      </c>
      <c r="F125" s="42">
        <v>15315190</v>
      </c>
      <c r="G125" s="40">
        <f>I125</f>
        <v>211441</v>
      </c>
      <c r="H125" s="40"/>
      <c r="I125" s="40">
        <v>211441</v>
      </c>
      <c r="J125" s="40"/>
      <c r="K125" s="40"/>
      <c r="L125" s="40"/>
    </row>
    <row r="126" spans="1:12" ht="21">
      <c r="A126" s="60" t="s">
        <v>158</v>
      </c>
      <c r="B126" s="31"/>
      <c r="C126" s="42"/>
      <c r="D126" s="52"/>
      <c r="E126" s="52"/>
      <c r="F126" s="42"/>
      <c r="G126" s="40"/>
      <c r="H126" s="40"/>
      <c r="I126" s="40"/>
      <c r="J126" s="40"/>
      <c r="K126" s="40"/>
      <c r="L126" s="40"/>
    </row>
    <row r="127" spans="1:12" ht="12.75">
      <c r="A127" s="32" t="s">
        <v>32</v>
      </c>
      <c r="B127" s="31"/>
      <c r="C127" s="42"/>
      <c r="D127" s="52"/>
      <c r="E127" s="52"/>
      <c r="F127" s="42"/>
      <c r="G127" s="63">
        <f>H127</f>
        <v>1654600</v>
      </c>
      <c r="H127" s="51">
        <f>H129+H130</f>
        <v>1654600</v>
      </c>
      <c r="I127" s="40"/>
      <c r="J127" s="40"/>
      <c r="K127" s="40"/>
      <c r="L127" s="40"/>
    </row>
    <row r="128" spans="1:12" ht="12.75">
      <c r="A128" s="32" t="s">
        <v>33</v>
      </c>
      <c r="B128" s="31"/>
      <c r="C128" s="42"/>
      <c r="D128" s="52"/>
      <c r="E128" s="52"/>
      <c r="F128" s="42"/>
      <c r="G128" s="40"/>
      <c r="H128" s="40"/>
      <c r="I128" s="40"/>
      <c r="J128" s="40"/>
      <c r="K128" s="40"/>
      <c r="L128" s="40"/>
    </row>
    <row r="129" spans="1:12" ht="12.75">
      <c r="A129" s="35" t="s">
        <v>123</v>
      </c>
      <c r="B129" s="31"/>
      <c r="C129" s="42">
        <v>90808010310346500</v>
      </c>
      <c r="D129" s="52">
        <v>111</v>
      </c>
      <c r="E129" s="52">
        <v>211</v>
      </c>
      <c r="F129" s="42">
        <v>16346500</v>
      </c>
      <c r="G129" s="40">
        <f>H129</f>
        <v>1270814.13</v>
      </c>
      <c r="H129" s="40">
        <v>1270814.13</v>
      </c>
      <c r="I129" s="40"/>
      <c r="J129" s="40"/>
      <c r="K129" s="40"/>
      <c r="L129" s="40"/>
    </row>
    <row r="130" spans="1:12" ht="12.75">
      <c r="A130" s="35" t="s">
        <v>124</v>
      </c>
      <c r="B130" s="31"/>
      <c r="C130" s="42">
        <v>90808010310346500</v>
      </c>
      <c r="D130" s="52">
        <v>119</v>
      </c>
      <c r="E130" s="52">
        <v>213</v>
      </c>
      <c r="F130" s="42">
        <v>16346500</v>
      </c>
      <c r="G130" s="40">
        <f>H130</f>
        <v>383785.87</v>
      </c>
      <c r="H130" s="40">
        <v>383785.87</v>
      </c>
      <c r="I130" s="40"/>
      <c r="J130" s="40"/>
      <c r="K130" s="40"/>
      <c r="L130" s="40"/>
    </row>
    <row r="131" spans="1:12" ht="12.75">
      <c r="A131" s="35"/>
      <c r="B131" s="31"/>
      <c r="C131" s="42"/>
      <c r="D131" s="52"/>
      <c r="E131" s="52"/>
      <c r="F131" s="42"/>
      <c r="G131" s="40"/>
      <c r="H131" s="40"/>
      <c r="I131" s="40"/>
      <c r="J131" s="40"/>
      <c r="K131" s="40"/>
      <c r="L131" s="40"/>
    </row>
    <row r="132" spans="1:12" ht="12.75">
      <c r="A132" s="32" t="s">
        <v>32</v>
      </c>
      <c r="B132" s="31"/>
      <c r="C132" s="42"/>
      <c r="D132" s="52"/>
      <c r="E132" s="52"/>
      <c r="F132" s="42"/>
      <c r="G132" s="51">
        <f>H132</f>
        <v>812000</v>
      </c>
      <c r="H132" s="51">
        <f>H134+H135</f>
        <v>812000</v>
      </c>
      <c r="I132" s="40"/>
      <c r="J132" s="40"/>
      <c r="K132" s="40"/>
      <c r="L132" s="40"/>
    </row>
    <row r="133" spans="1:12" ht="12.75">
      <c r="A133" s="32" t="s">
        <v>33</v>
      </c>
      <c r="B133" s="31"/>
      <c r="C133" s="42"/>
      <c r="D133" s="52"/>
      <c r="E133" s="52"/>
      <c r="F133" s="42"/>
      <c r="G133" s="40"/>
      <c r="H133" s="40"/>
      <c r="I133" s="40"/>
      <c r="J133" s="40"/>
      <c r="K133" s="40"/>
      <c r="L133" s="40"/>
    </row>
    <row r="134" spans="1:12" ht="12.75">
      <c r="A134" s="35" t="s">
        <v>123</v>
      </c>
      <c r="B134" s="31"/>
      <c r="C134" s="42">
        <v>90808010310446500</v>
      </c>
      <c r="D134" s="52">
        <v>111</v>
      </c>
      <c r="E134" s="52">
        <v>211</v>
      </c>
      <c r="F134" s="42">
        <v>17446500</v>
      </c>
      <c r="G134" s="40">
        <f>H134</f>
        <v>623655.92</v>
      </c>
      <c r="H134" s="40">
        <v>623655.92</v>
      </c>
      <c r="I134" s="40"/>
      <c r="J134" s="40"/>
      <c r="K134" s="40"/>
      <c r="L134" s="40"/>
    </row>
    <row r="135" spans="1:12" ht="12.75">
      <c r="A135" s="35" t="s">
        <v>124</v>
      </c>
      <c r="B135" s="31"/>
      <c r="C135" s="42">
        <v>90808010310446500</v>
      </c>
      <c r="D135" s="52">
        <v>119</v>
      </c>
      <c r="E135" s="52">
        <v>213</v>
      </c>
      <c r="F135" s="42">
        <v>17446500</v>
      </c>
      <c r="G135" s="40">
        <f>H135</f>
        <v>188344.08</v>
      </c>
      <c r="H135" s="40">
        <v>188344.08</v>
      </c>
      <c r="I135" s="40"/>
      <c r="J135" s="40"/>
      <c r="K135" s="40"/>
      <c r="L135" s="40"/>
    </row>
    <row r="136" spans="1:12" ht="21" customHeight="1">
      <c r="A136" s="64" t="s">
        <v>159</v>
      </c>
      <c r="B136" s="31"/>
      <c r="C136" s="42"/>
      <c r="D136" s="52"/>
      <c r="E136" s="52"/>
      <c r="F136" s="42"/>
      <c r="G136" s="51">
        <f>I136</f>
        <v>315400</v>
      </c>
      <c r="H136" s="51"/>
      <c r="I136" s="51">
        <f>I137+I138</f>
        <v>315400</v>
      </c>
      <c r="J136" s="40"/>
      <c r="K136" s="40"/>
      <c r="L136" s="40"/>
    </row>
    <row r="137" spans="1:12" ht="12.75">
      <c r="A137" s="53" t="s">
        <v>80</v>
      </c>
      <c r="B137" s="31"/>
      <c r="C137" s="42" t="s">
        <v>160</v>
      </c>
      <c r="D137" s="52">
        <v>244</v>
      </c>
      <c r="E137" s="52">
        <v>310</v>
      </c>
      <c r="F137" s="42">
        <v>18335190</v>
      </c>
      <c r="G137" s="40">
        <f>I137</f>
        <v>138542.21</v>
      </c>
      <c r="H137" s="40"/>
      <c r="I137" s="40">
        <v>138542.21</v>
      </c>
      <c r="J137" s="40"/>
      <c r="K137" s="40"/>
      <c r="L137" s="40"/>
    </row>
    <row r="138" spans="1:12" ht="12.75">
      <c r="A138" s="53" t="s">
        <v>80</v>
      </c>
      <c r="B138" s="31"/>
      <c r="C138" s="42" t="s">
        <v>160</v>
      </c>
      <c r="D138" s="52">
        <v>244</v>
      </c>
      <c r="E138" s="52">
        <v>310</v>
      </c>
      <c r="F138" s="42">
        <v>19335190</v>
      </c>
      <c r="G138" s="40">
        <f>I138</f>
        <v>176857.79</v>
      </c>
      <c r="H138" s="40"/>
      <c r="I138" s="40">
        <v>176857.79</v>
      </c>
      <c r="J138" s="40"/>
      <c r="K138" s="40"/>
      <c r="L138" s="40"/>
    </row>
    <row r="139" spans="1:12" ht="12.75">
      <c r="A139" s="64" t="s">
        <v>161</v>
      </c>
      <c r="B139" s="31"/>
      <c r="C139" s="42"/>
      <c r="D139" s="52"/>
      <c r="E139" s="52"/>
      <c r="F139" s="42"/>
      <c r="G139" s="40"/>
      <c r="H139" s="40"/>
      <c r="I139" s="40"/>
      <c r="J139" s="40"/>
      <c r="K139" s="40"/>
      <c r="L139" s="40"/>
    </row>
    <row r="140" spans="1:12" ht="12.75">
      <c r="A140" s="53" t="s">
        <v>80</v>
      </c>
      <c r="B140" s="31"/>
      <c r="C140" s="42">
        <v>90808010310140500</v>
      </c>
      <c r="D140" s="52">
        <v>244</v>
      </c>
      <c r="E140" s="52">
        <v>310</v>
      </c>
      <c r="F140" s="42">
        <v>20340500</v>
      </c>
      <c r="G140" s="40">
        <f>I140</f>
        <v>464660</v>
      </c>
      <c r="H140" s="40"/>
      <c r="I140" s="40">
        <v>464660</v>
      </c>
      <c r="J140" s="40"/>
      <c r="K140" s="40"/>
      <c r="L140" s="40"/>
    </row>
    <row r="141" spans="1:12" ht="12.75">
      <c r="A141" s="53"/>
      <c r="B141" s="31"/>
      <c r="C141" s="42"/>
      <c r="D141" s="52"/>
      <c r="E141" s="52"/>
      <c r="F141" s="42"/>
      <c r="G141" s="40"/>
      <c r="H141" s="40"/>
      <c r="I141" s="40"/>
      <c r="J141" s="40"/>
      <c r="K141" s="40"/>
      <c r="L141" s="40"/>
    </row>
    <row r="142" spans="1:12" ht="12.75">
      <c r="A142" s="60" t="s">
        <v>106</v>
      </c>
      <c r="B142" s="31"/>
      <c r="C142" s="42"/>
      <c r="D142" s="52"/>
      <c r="E142" s="52"/>
      <c r="F142" s="42"/>
      <c r="G142" s="51">
        <f>G144+G143</f>
        <v>93000</v>
      </c>
      <c r="H142" s="40"/>
      <c r="I142" s="40"/>
      <c r="J142" s="58">
        <f>J143+J144</f>
        <v>93000</v>
      </c>
      <c r="K142" s="40"/>
      <c r="L142" s="40"/>
    </row>
    <row r="143" spans="1:12" ht="12.75">
      <c r="A143" s="35" t="s">
        <v>79</v>
      </c>
      <c r="B143" s="31"/>
      <c r="C143" s="42">
        <v>90808010310226000</v>
      </c>
      <c r="D143" s="52">
        <v>244</v>
      </c>
      <c r="E143" s="52">
        <v>226</v>
      </c>
      <c r="F143" s="42">
        <v>0</v>
      </c>
      <c r="G143" s="40">
        <f>J143</f>
        <v>32000</v>
      </c>
      <c r="H143" s="40"/>
      <c r="I143" s="40"/>
      <c r="J143" s="58">
        <v>32000</v>
      </c>
      <c r="K143" s="40"/>
      <c r="L143" s="40"/>
    </row>
    <row r="144" spans="1:12" ht="12.75">
      <c r="A144" s="35" t="s">
        <v>82</v>
      </c>
      <c r="B144" s="31"/>
      <c r="C144" s="42">
        <v>90808010310226000</v>
      </c>
      <c r="D144" s="52">
        <v>244</v>
      </c>
      <c r="E144" s="52">
        <v>290</v>
      </c>
      <c r="F144" s="42">
        <v>0</v>
      </c>
      <c r="G144" s="40">
        <f>J144</f>
        <v>61000</v>
      </c>
      <c r="H144" s="40"/>
      <c r="I144" s="40"/>
      <c r="J144" s="58">
        <v>61000</v>
      </c>
      <c r="K144" s="40"/>
      <c r="L144" s="40"/>
    </row>
    <row r="145" spans="1:12" ht="42" customHeight="1">
      <c r="A145" s="53" t="s">
        <v>148</v>
      </c>
      <c r="B145" s="31">
        <v>210</v>
      </c>
      <c r="C145" s="42"/>
      <c r="D145" s="52"/>
      <c r="E145" s="52"/>
      <c r="F145" s="42"/>
      <c r="G145" s="51">
        <f>K145</f>
        <v>1800000</v>
      </c>
      <c r="H145" s="51"/>
      <c r="I145" s="51"/>
      <c r="J145" s="61"/>
      <c r="K145" s="51">
        <f>K146</f>
        <v>1800000</v>
      </c>
      <c r="L145" s="40"/>
    </row>
    <row r="146" spans="1:12" ht="12.75">
      <c r="A146" s="55" t="s">
        <v>127</v>
      </c>
      <c r="B146" s="31">
        <v>260</v>
      </c>
      <c r="C146" s="42"/>
      <c r="D146" s="52"/>
      <c r="E146" s="52"/>
      <c r="F146" s="42"/>
      <c r="G146" s="40">
        <f aca="true" t="shared" si="6" ref="G146:G153">K146</f>
        <v>1800000</v>
      </c>
      <c r="H146" s="40"/>
      <c r="I146" s="40"/>
      <c r="J146" s="58"/>
      <c r="K146" s="40">
        <f>K148+K150+K151+K152+K153+K154+K149</f>
        <v>1800000</v>
      </c>
      <c r="L146" s="40"/>
    </row>
    <row r="147" spans="1:12" ht="12.75">
      <c r="A147" s="36" t="s">
        <v>33</v>
      </c>
      <c r="B147" s="31"/>
      <c r="C147" s="42"/>
      <c r="D147" s="52"/>
      <c r="E147" s="52"/>
      <c r="F147" s="42"/>
      <c r="G147" s="40"/>
      <c r="H147" s="40"/>
      <c r="I147" s="40"/>
      <c r="J147" s="58"/>
      <c r="K147" s="40"/>
      <c r="L147" s="40"/>
    </row>
    <row r="148" spans="1:12" ht="12.75">
      <c r="A148" s="35" t="s">
        <v>128</v>
      </c>
      <c r="B148" s="31"/>
      <c r="C148" s="42">
        <v>90808010310226000</v>
      </c>
      <c r="D148" s="52">
        <v>244</v>
      </c>
      <c r="E148" s="52">
        <v>222</v>
      </c>
      <c r="F148" s="42">
        <v>0</v>
      </c>
      <c r="G148" s="40">
        <f t="shared" si="6"/>
        <v>20000</v>
      </c>
      <c r="H148" s="40"/>
      <c r="I148" s="40"/>
      <c r="J148" s="58"/>
      <c r="K148" s="40">
        <v>20000</v>
      </c>
      <c r="L148" s="40"/>
    </row>
    <row r="149" spans="1:12" ht="12.75">
      <c r="A149" s="35"/>
      <c r="B149" s="31"/>
      <c r="C149" s="42">
        <v>90808010310226000</v>
      </c>
      <c r="D149" s="52">
        <v>244</v>
      </c>
      <c r="E149" s="52">
        <v>225</v>
      </c>
      <c r="F149" s="42">
        <v>0</v>
      </c>
      <c r="G149" s="40">
        <f t="shared" si="6"/>
        <v>3328</v>
      </c>
      <c r="H149" s="40"/>
      <c r="I149" s="40"/>
      <c r="J149" s="58"/>
      <c r="K149" s="40">
        <v>3328</v>
      </c>
      <c r="L149" s="40"/>
    </row>
    <row r="150" spans="1:12" ht="12.75">
      <c r="A150" s="35" t="s">
        <v>79</v>
      </c>
      <c r="B150" s="31"/>
      <c r="C150" s="42">
        <v>90808010310226000</v>
      </c>
      <c r="D150" s="52">
        <v>244</v>
      </c>
      <c r="E150" s="52">
        <v>226</v>
      </c>
      <c r="F150" s="42">
        <v>0</v>
      </c>
      <c r="G150" s="40">
        <f t="shared" si="6"/>
        <v>276672</v>
      </c>
      <c r="H150" s="40"/>
      <c r="I150" s="40"/>
      <c r="J150" s="58"/>
      <c r="K150" s="40">
        <v>276672</v>
      </c>
      <c r="L150" s="40"/>
    </row>
    <row r="151" spans="1:12" ht="12.75">
      <c r="A151" s="35" t="s">
        <v>82</v>
      </c>
      <c r="B151" s="31"/>
      <c r="C151" s="42">
        <v>90808010310226000</v>
      </c>
      <c r="D151" s="52">
        <v>244</v>
      </c>
      <c r="E151" s="52">
        <v>290</v>
      </c>
      <c r="F151" s="42">
        <v>0</v>
      </c>
      <c r="G151" s="40">
        <f t="shared" si="6"/>
        <v>100000</v>
      </c>
      <c r="H151" s="40"/>
      <c r="I151" s="40"/>
      <c r="J151" s="58"/>
      <c r="K151" s="40">
        <v>100000</v>
      </c>
      <c r="L151" s="40"/>
    </row>
    <row r="152" spans="1:12" ht="12.75">
      <c r="A152" s="53" t="s">
        <v>80</v>
      </c>
      <c r="B152" s="31"/>
      <c r="C152" s="42">
        <v>90808010310226000</v>
      </c>
      <c r="D152" s="52">
        <v>244</v>
      </c>
      <c r="E152" s="52">
        <v>310</v>
      </c>
      <c r="F152" s="42">
        <v>0</v>
      </c>
      <c r="G152" s="40">
        <f t="shared" si="6"/>
        <v>600000</v>
      </c>
      <c r="H152" s="40"/>
      <c r="I152" s="40"/>
      <c r="J152" s="58"/>
      <c r="K152" s="40">
        <v>600000</v>
      </c>
      <c r="L152" s="40"/>
    </row>
    <row r="153" spans="1:12" ht="12.75">
      <c r="A153" s="53" t="s">
        <v>81</v>
      </c>
      <c r="B153" s="31"/>
      <c r="C153" s="42">
        <v>90808010310226000</v>
      </c>
      <c r="D153" s="52">
        <v>244</v>
      </c>
      <c r="E153" s="52">
        <v>340</v>
      </c>
      <c r="F153" s="42">
        <v>0</v>
      </c>
      <c r="G153" s="40">
        <f t="shared" si="6"/>
        <v>393000</v>
      </c>
      <c r="H153" s="40"/>
      <c r="I153" s="40"/>
      <c r="J153" s="58"/>
      <c r="K153" s="40">
        <v>393000</v>
      </c>
      <c r="L153" s="40"/>
    </row>
    <row r="154" spans="1:12" ht="12.75">
      <c r="A154" s="35" t="s">
        <v>82</v>
      </c>
      <c r="B154" s="31"/>
      <c r="C154" s="42">
        <v>90808010310226000</v>
      </c>
      <c r="D154" s="52">
        <v>852</v>
      </c>
      <c r="E154" s="52">
        <v>290</v>
      </c>
      <c r="F154" s="42">
        <v>0</v>
      </c>
      <c r="G154" s="40">
        <f>K154</f>
        <v>407000</v>
      </c>
      <c r="H154" s="40"/>
      <c r="I154" s="40"/>
      <c r="J154" s="58"/>
      <c r="K154" s="40">
        <v>407000</v>
      </c>
      <c r="L154" s="40"/>
    </row>
    <row r="155" spans="1:12" ht="12.75">
      <c r="A155" s="35" t="s">
        <v>17</v>
      </c>
      <c r="B155" s="31">
        <v>500</v>
      </c>
      <c r="C155" s="42" t="s">
        <v>132</v>
      </c>
      <c r="D155" s="42"/>
      <c r="E155" s="42"/>
      <c r="F155" s="42"/>
      <c r="G155" s="40">
        <v>24772.13</v>
      </c>
      <c r="H155" s="40"/>
      <c r="I155" s="40">
        <v>24772.13</v>
      </c>
      <c r="J155" s="58"/>
      <c r="K155" s="40"/>
      <c r="L155" s="40"/>
    </row>
    <row r="156" spans="1:12" ht="12.75">
      <c r="A156" s="35" t="s">
        <v>18</v>
      </c>
      <c r="B156" s="31">
        <v>600</v>
      </c>
      <c r="C156" s="42" t="s">
        <v>132</v>
      </c>
      <c r="D156" s="42"/>
      <c r="E156" s="42"/>
      <c r="F156" s="42"/>
      <c r="G156" s="40">
        <f aca="true" t="shared" si="7" ref="G156:L156">G155+G8-G29</f>
        <v>0</v>
      </c>
      <c r="H156" s="40">
        <f t="shared" si="7"/>
        <v>0</v>
      </c>
      <c r="I156" s="40">
        <f t="shared" si="7"/>
        <v>0</v>
      </c>
      <c r="J156" s="58">
        <f t="shared" si="7"/>
        <v>0</v>
      </c>
      <c r="K156" s="40">
        <f t="shared" si="7"/>
        <v>0</v>
      </c>
      <c r="L156" s="40">
        <f t="shared" si="7"/>
        <v>0</v>
      </c>
    </row>
  </sheetData>
  <sheetProtection/>
  <mergeCells count="15"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61">
      <selection activeCell="D94" sqref="D9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25" t="s">
        <v>29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21" customHeight="1">
      <c r="A3" s="127" t="s">
        <v>149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6"/>
    </row>
    <row r="4" spans="1:12" ht="18" customHeight="1">
      <c r="A4" s="148" t="s">
        <v>0</v>
      </c>
      <c r="B4" s="144" t="s">
        <v>1</v>
      </c>
      <c r="C4" s="140" t="s">
        <v>110</v>
      </c>
      <c r="D4" s="140" t="s">
        <v>111</v>
      </c>
      <c r="E4" s="137" t="s">
        <v>83</v>
      </c>
      <c r="F4" s="134" t="s">
        <v>131</v>
      </c>
      <c r="G4" s="153" t="s">
        <v>112</v>
      </c>
      <c r="H4" s="154"/>
      <c r="I4" s="154"/>
      <c r="J4" s="154"/>
      <c r="K4" s="154"/>
      <c r="L4" s="154"/>
    </row>
    <row r="5" spans="1:12" ht="18" customHeight="1">
      <c r="A5" s="149"/>
      <c r="B5" s="145"/>
      <c r="C5" s="143"/>
      <c r="D5" s="141"/>
      <c r="E5" s="138"/>
      <c r="F5" s="135"/>
      <c r="G5" s="130" t="s">
        <v>30</v>
      </c>
      <c r="H5" s="128" t="s">
        <v>113</v>
      </c>
      <c r="I5" s="152"/>
      <c r="J5" s="152"/>
      <c r="K5" s="152"/>
      <c r="L5" s="129"/>
    </row>
    <row r="6" spans="1:12" ht="33" customHeight="1">
      <c r="A6" s="150"/>
      <c r="B6" s="146"/>
      <c r="C6" s="138"/>
      <c r="D6" s="141"/>
      <c r="E6" s="138"/>
      <c r="F6" s="135"/>
      <c r="G6" s="155"/>
      <c r="H6" s="132" t="s">
        <v>114</v>
      </c>
      <c r="I6" s="130" t="s">
        <v>115</v>
      </c>
      <c r="J6" s="132" t="s">
        <v>106</v>
      </c>
      <c r="K6" s="157" t="s">
        <v>116</v>
      </c>
      <c r="L6" s="158"/>
    </row>
    <row r="7" spans="1:12" ht="17.25" customHeight="1">
      <c r="A7" s="151"/>
      <c r="B7" s="147"/>
      <c r="C7" s="139"/>
      <c r="D7" s="142"/>
      <c r="E7" s="139"/>
      <c r="F7" s="136"/>
      <c r="G7" s="156"/>
      <c r="H7" s="133"/>
      <c r="I7" s="131"/>
      <c r="J7" s="133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G10+G11+G12+G13+G14+G15+G17</f>
        <v>134229500</v>
      </c>
      <c r="H8" s="51">
        <f>H10+H11+H12+H13</f>
        <v>119034200</v>
      </c>
      <c r="I8" s="51">
        <f>I14+I15</f>
        <v>13695300</v>
      </c>
      <c r="J8" s="51"/>
      <c r="K8" s="51">
        <f>K17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7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>
        <v>0</v>
      </c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 t="s">
        <v>119</v>
      </c>
      <c r="B17" s="31">
        <v>120</v>
      </c>
      <c r="C17" s="42">
        <v>9080000000000130</v>
      </c>
      <c r="D17" s="42">
        <v>0</v>
      </c>
      <c r="E17" s="42">
        <v>0</v>
      </c>
      <c r="F17" s="42"/>
      <c r="G17" s="40">
        <f t="shared" si="0"/>
        <v>1500000</v>
      </c>
      <c r="H17" s="40"/>
      <c r="I17" s="40"/>
      <c r="J17" s="40"/>
      <c r="K17" s="40">
        <v>1500000</v>
      </c>
      <c r="L17" s="40"/>
    </row>
    <row r="18" spans="1:12" ht="12.75">
      <c r="A18" s="32" t="s">
        <v>31</v>
      </c>
      <c r="B18" s="31">
        <v>160</v>
      </c>
      <c r="C18" s="42">
        <v>9080000000000180</v>
      </c>
      <c r="D18" s="42">
        <v>0</v>
      </c>
      <c r="E18" s="42">
        <v>0</v>
      </c>
      <c r="F18" s="42"/>
      <c r="G18" s="40"/>
      <c r="H18" s="40"/>
      <c r="I18" s="40"/>
      <c r="J18" s="40"/>
      <c r="K18" s="40"/>
      <c r="L18" s="40"/>
    </row>
    <row r="19" spans="1:12" ht="12.75">
      <c r="A19" s="34" t="s">
        <v>120</v>
      </c>
      <c r="B19" s="31">
        <v>200</v>
      </c>
      <c r="C19" s="42"/>
      <c r="D19" s="42"/>
      <c r="E19" s="42"/>
      <c r="F19" s="42"/>
      <c r="G19" s="51">
        <f>G21+G36+G51+G60+G65+G70+G73</f>
        <v>134229500</v>
      </c>
      <c r="H19" s="51">
        <f>H21+H36+H51+H60</f>
        <v>119034200</v>
      </c>
      <c r="I19" s="51">
        <f>I65+I70</f>
        <v>13695300</v>
      </c>
      <c r="J19" s="51"/>
      <c r="K19" s="51">
        <f>K73</f>
        <v>1500000</v>
      </c>
      <c r="L19" s="40"/>
    </row>
    <row r="20" spans="1:12" ht="12.75">
      <c r="A20" s="32" t="s">
        <v>121</v>
      </c>
      <c r="B20" s="31"/>
      <c r="C20" s="42"/>
      <c r="D20" s="42"/>
      <c r="E20" s="42"/>
      <c r="F20" s="42"/>
      <c r="G20" s="40"/>
      <c r="H20" s="40"/>
      <c r="I20" s="40"/>
      <c r="J20" s="40"/>
      <c r="K20" s="40"/>
      <c r="L20" s="40"/>
    </row>
    <row r="21" spans="1:12" ht="12.75">
      <c r="A21" s="43" t="s">
        <v>122</v>
      </c>
      <c r="B21" s="31"/>
      <c r="C21" s="42"/>
      <c r="D21" s="42"/>
      <c r="E21" s="42"/>
      <c r="F21" s="42"/>
      <c r="G21" s="51">
        <f>H21</f>
        <v>89103040</v>
      </c>
      <c r="H21" s="51">
        <f>H22+H25+H27+H28</f>
        <v>89103040</v>
      </c>
      <c r="I21" s="40"/>
      <c r="J21" s="40"/>
      <c r="K21" s="40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40">
        <f aca="true" t="shared" si="1" ref="G22:G35">H22</f>
        <v>55539320</v>
      </c>
      <c r="H22" s="40">
        <f>H23+H24</f>
        <v>55539320</v>
      </c>
      <c r="I22" s="40"/>
      <c r="J22" s="40"/>
      <c r="K22" s="40"/>
      <c r="L22" s="40"/>
    </row>
    <row r="23" spans="1:12" ht="12.75">
      <c r="A23" s="35" t="s">
        <v>123</v>
      </c>
      <c r="B23" s="31"/>
      <c r="C23" s="42">
        <v>90808010310126000</v>
      </c>
      <c r="D23" s="42">
        <v>111</v>
      </c>
      <c r="E23" s="42">
        <v>211</v>
      </c>
      <c r="F23" s="42">
        <v>10312601</v>
      </c>
      <c r="G23" s="40">
        <f t="shared" si="1"/>
        <v>42656928</v>
      </c>
      <c r="H23" s="40">
        <v>42656928</v>
      </c>
      <c r="I23" s="40"/>
      <c r="J23" s="40"/>
      <c r="K23" s="40"/>
      <c r="L23" s="40"/>
    </row>
    <row r="24" spans="1:12" ht="14.25" customHeight="1">
      <c r="A24" s="35" t="s">
        <v>124</v>
      </c>
      <c r="B24" s="31"/>
      <c r="C24" s="42">
        <v>90808010310126000</v>
      </c>
      <c r="D24" s="42">
        <v>119</v>
      </c>
      <c r="E24" s="42">
        <v>213</v>
      </c>
      <c r="F24" s="42">
        <v>10312601</v>
      </c>
      <c r="G24" s="40">
        <f t="shared" si="1"/>
        <v>12882392</v>
      </c>
      <c r="H24" s="40">
        <v>12882392</v>
      </c>
      <c r="I24" s="40"/>
      <c r="J24" s="40"/>
      <c r="K24" s="40"/>
      <c r="L24" s="40"/>
    </row>
    <row r="25" spans="1:12" ht="12.75">
      <c r="A25" s="54" t="s">
        <v>125</v>
      </c>
      <c r="B25" s="31">
        <v>220</v>
      </c>
      <c r="C25" s="42"/>
      <c r="D25" s="42"/>
      <c r="E25" s="42"/>
      <c r="F25" s="42"/>
      <c r="G25" s="40">
        <f t="shared" si="1"/>
        <v>2070</v>
      </c>
      <c r="H25" s="40">
        <f>H26</f>
        <v>2070</v>
      </c>
      <c r="I25" s="40"/>
      <c r="J25" s="40"/>
      <c r="K25" s="40"/>
      <c r="L25" s="40"/>
    </row>
    <row r="26" spans="1:12" ht="12.75">
      <c r="A26" s="35" t="s">
        <v>96</v>
      </c>
      <c r="B26" s="31"/>
      <c r="C26" s="42">
        <v>90808010310126000</v>
      </c>
      <c r="D26" s="42">
        <v>112</v>
      </c>
      <c r="E26" s="42">
        <v>212</v>
      </c>
      <c r="F26" s="42">
        <v>10312601</v>
      </c>
      <c r="G26" s="40">
        <f t="shared" si="1"/>
        <v>2070</v>
      </c>
      <c r="H26" s="40">
        <v>2070</v>
      </c>
      <c r="I26" s="40"/>
      <c r="J26" s="40"/>
      <c r="K26" s="40"/>
      <c r="L26" s="40"/>
    </row>
    <row r="27" spans="1:12" ht="12.75">
      <c r="A27" s="55" t="s">
        <v>126</v>
      </c>
      <c r="B27" s="31">
        <v>230</v>
      </c>
      <c r="C27" s="42">
        <v>90808010310126000</v>
      </c>
      <c r="D27" s="42">
        <v>851</v>
      </c>
      <c r="E27" s="42">
        <v>290</v>
      </c>
      <c r="F27" s="42">
        <v>10312601</v>
      </c>
      <c r="G27" s="40">
        <f t="shared" si="1"/>
        <v>901516</v>
      </c>
      <c r="H27" s="40">
        <v>901516</v>
      </c>
      <c r="I27" s="40"/>
      <c r="J27" s="40"/>
      <c r="K27" s="40"/>
      <c r="L27" s="40"/>
    </row>
    <row r="28" spans="1:12" ht="12.75">
      <c r="A28" s="55" t="s">
        <v>127</v>
      </c>
      <c r="B28" s="31">
        <v>260</v>
      </c>
      <c r="C28" s="42"/>
      <c r="D28" s="42"/>
      <c r="E28" s="42"/>
      <c r="F28" s="42"/>
      <c r="G28" s="40">
        <f t="shared" si="1"/>
        <v>32660134</v>
      </c>
      <c r="H28" s="40">
        <f>H29+H30+H31+H32+H33+H34+H35</f>
        <v>32660134</v>
      </c>
      <c r="I28" s="40"/>
      <c r="J28" s="40"/>
      <c r="K28" s="40"/>
      <c r="L28" s="40"/>
    </row>
    <row r="29" spans="1:12" ht="12.75">
      <c r="A29" s="35" t="s">
        <v>77</v>
      </c>
      <c r="B29" s="31"/>
      <c r="C29" s="42">
        <v>90808010310126000</v>
      </c>
      <c r="D29" s="42">
        <v>244</v>
      </c>
      <c r="E29" s="42">
        <v>221</v>
      </c>
      <c r="F29" s="42">
        <v>10312601</v>
      </c>
      <c r="G29" s="40">
        <f t="shared" si="1"/>
        <v>200000</v>
      </c>
      <c r="H29" s="40">
        <v>200000</v>
      </c>
      <c r="I29" s="40"/>
      <c r="J29" s="40"/>
      <c r="K29" s="40"/>
      <c r="L29" s="40"/>
    </row>
    <row r="30" spans="1:12" ht="12.75">
      <c r="A30" s="35" t="s">
        <v>97</v>
      </c>
      <c r="B30" s="31"/>
      <c r="C30" s="42">
        <v>90808010310126000</v>
      </c>
      <c r="D30" s="42">
        <v>244</v>
      </c>
      <c r="E30" s="42">
        <v>223</v>
      </c>
      <c r="F30" s="42">
        <v>10312601</v>
      </c>
      <c r="G30" s="40">
        <f t="shared" si="1"/>
        <v>21038963</v>
      </c>
      <c r="H30" s="40">
        <v>21038963</v>
      </c>
      <c r="I30" s="40"/>
      <c r="J30" s="40"/>
      <c r="K30" s="40"/>
      <c r="L30" s="40"/>
    </row>
    <row r="31" spans="1:12" ht="17.25" customHeight="1">
      <c r="A31" s="35" t="s">
        <v>78</v>
      </c>
      <c r="B31" s="31"/>
      <c r="C31" s="42">
        <v>90808010310126000</v>
      </c>
      <c r="D31" s="42">
        <v>244</v>
      </c>
      <c r="E31" s="42">
        <v>225</v>
      </c>
      <c r="F31" s="42">
        <v>10312601</v>
      </c>
      <c r="G31" s="40">
        <f t="shared" si="1"/>
        <v>5616239</v>
      </c>
      <c r="H31" s="40">
        <v>5616239</v>
      </c>
      <c r="I31" s="40"/>
      <c r="J31" s="40"/>
      <c r="K31" s="40"/>
      <c r="L31" s="40"/>
    </row>
    <row r="32" spans="1:12" ht="12.75">
      <c r="A32" s="35" t="s">
        <v>79</v>
      </c>
      <c r="B32" s="31"/>
      <c r="C32" s="42">
        <v>90808010310126000</v>
      </c>
      <c r="D32" s="42">
        <v>244</v>
      </c>
      <c r="E32" s="42">
        <v>226</v>
      </c>
      <c r="F32" s="42">
        <v>10312601</v>
      </c>
      <c r="G32" s="40">
        <f t="shared" si="1"/>
        <v>653932</v>
      </c>
      <c r="H32" s="40">
        <v>653932</v>
      </c>
      <c r="I32" s="40"/>
      <c r="J32" s="40"/>
      <c r="K32" s="40"/>
      <c r="L32" s="40"/>
    </row>
    <row r="33" spans="1:12" ht="12.75">
      <c r="A33" s="35" t="s">
        <v>82</v>
      </c>
      <c r="B33" s="31"/>
      <c r="C33" s="42">
        <v>90808010310126000</v>
      </c>
      <c r="D33" s="42">
        <v>244</v>
      </c>
      <c r="E33" s="42">
        <v>290</v>
      </c>
      <c r="F33" s="42">
        <v>10312601</v>
      </c>
      <c r="G33" s="40">
        <f t="shared" si="1"/>
        <v>400000</v>
      </c>
      <c r="H33" s="40">
        <v>400000</v>
      </c>
      <c r="I33" s="40"/>
      <c r="J33" s="40"/>
      <c r="K33" s="40"/>
      <c r="L33" s="40"/>
    </row>
    <row r="34" spans="1:12" ht="15.75" customHeight="1">
      <c r="A34" s="53" t="s">
        <v>80</v>
      </c>
      <c r="B34" s="31"/>
      <c r="C34" s="42">
        <v>90808010310126000</v>
      </c>
      <c r="D34" s="42">
        <v>244</v>
      </c>
      <c r="E34" s="42">
        <v>310</v>
      </c>
      <c r="F34" s="42">
        <v>10312601</v>
      </c>
      <c r="G34" s="40">
        <f t="shared" si="1"/>
        <v>2847000</v>
      </c>
      <c r="H34" s="40">
        <v>2847000</v>
      </c>
      <c r="I34" s="40"/>
      <c r="J34" s="40"/>
      <c r="K34" s="40"/>
      <c r="L34" s="40"/>
    </row>
    <row r="35" spans="1:12" ht="12.75">
      <c r="A35" s="53" t="s">
        <v>81</v>
      </c>
      <c r="B35" s="31"/>
      <c r="C35" s="42">
        <v>90808010310126000</v>
      </c>
      <c r="D35" s="42">
        <v>244</v>
      </c>
      <c r="E35" s="42">
        <v>340</v>
      </c>
      <c r="F35" s="42">
        <v>10312601</v>
      </c>
      <c r="G35" s="40">
        <f t="shared" si="1"/>
        <v>1904000</v>
      </c>
      <c r="H35" s="40">
        <v>1904000</v>
      </c>
      <c r="I35" s="40"/>
      <c r="J35" s="40"/>
      <c r="K35" s="40"/>
      <c r="L35" s="40"/>
    </row>
    <row r="36" spans="1:12" ht="15.75" customHeight="1">
      <c r="A36" s="43" t="s">
        <v>99</v>
      </c>
      <c r="B36" s="31"/>
      <c r="C36" s="42"/>
      <c r="D36" s="42"/>
      <c r="E36" s="42"/>
      <c r="F36" s="42"/>
      <c r="G36" s="51">
        <f>H36</f>
        <v>24038019</v>
      </c>
      <c r="H36" s="51">
        <f>H37+H40+H42</f>
        <v>24038019</v>
      </c>
      <c r="I36" s="40"/>
      <c r="J36" s="40"/>
      <c r="K36" s="40"/>
      <c r="L36" s="40"/>
    </row>
    <row r="37" spans="1:12" ht="12.75">
      <c r="A37" s="32" t="s">
        <v>32</v>
      </c>
      <c r="B37" s="31">
        <v>210</v>
      </c>
      <c r="C37" s="42"/>
      <c r="D37" s="42"/>
      <c r="E37" s="42"/>
      <c r="F37" s="42"/>
      <c r="G37" s="40">
        <f aca="true" t="shared" si="2" ref="G37:G50">H37</f>
        <v>18039111</v>
      </c>
      <c r="H37" s="40">
        <f>H38+H39</f>
        <v>18039111</v>
      </c>
      <c r="I37" s="40"/>
      <c r="J37" s="40"/>
      <c r="K37" s="40"/>
      <c r="L37" s="40"/>
    </row>
    <row r="38" spans="1:12" ht="12.75">
      <c r="A38" s="35" t="s">
        <v>123</v>
      </c>
      <c r="B38" s="31"/>
      <c r="C38" s="42">
        <v>90808010310326000</v>
      </c>
      <c r="D38" s="42">
        <v>111</v>
      </c>
      <c r="E38" s="42">
        <v>211</v>
      </c>
      <c r="F38" s="42">
        <v>20312603</v>
      </c>
      <c r="G38" s="40">
        <f t="shared" si="2"/>
        <v>13854924</v>
      </c>
      <c r="H38" s="40">
        <v>13854924</v>
      </c>
      <c r="I38" s="40"/>
      <c r="J38" s="40"/>
      <c r="K38" s="40"/>
      <c r="L38" s="40"/>
    </row>
    <row r="39" spans="1:12" ht="14.25" customHeight="1">
      <c r="A39" s="35" t="s">
        <v>124</v>
      </c>
      <c r="B39" s="31"/>
      <c r="C39" s="42">
        <v>90808010310326000</v>
      </c>
      <c r="D39" s="42">
        <v>119</v>
      </c>
      <c r="E39" s="42">
        <v>213</v>
      </c>
      <c r="F39" s="42">
        <v>20312603</v>
      </c>
      <c r="G39" s="40">
        <f t="shared" si="2"/>
        <v>4184187</v>
      </c>
      <c r="H39" s="40">
        <v>4184187</v>
      </c>
      <c r="I39" s="40"/>
      <c r="J39" s="40"/>
      <c r="K39" s="40"/>
      <c r="L39" s="40"/>
    </row>
    <row r="40" spans="1:12" ht="12.75">
      <c r="A40" s="54" t="s">
        <v>125</v>
      </c>
      <c r="B40" s="31">
        <v>220</v>
      </c>
      <c r="C40" s="42"/>
      <c r="D40" s="42"/>
      <c r="E40" s="42"/>
      <c r="F40" s="42"/>
      <c r="G40" s="40">
        <f t="shared" si="2"/>
        <v>20000</v>
      </c>
      <c r="H40" s="40">
        <f>H41</f>
        <v>20000</v>
      </c>
      <c r="I40" s="40"/>
      <c r="J40" s="40"/>
      <c r="K40" s="40"/>
      <c r="L40" s="40"/>
    </row>
    <row r="41" spans="1:12" ht="12.75">
      <c r="A41" s="35" t="s">
        <v>96</v>
      </c>
      <c r="B41" s="31"/>
      <c r="C41" s="42">
        <v>90808010310326000</v>
      </c>
      <c r="D41" s="42">
        <v>112</v>
      </c>
      <c r="E41" s="42">
        <v>212</v>
      </c>
      <c r="F41" s="42">
        <v>20312603</v>
      </c>
      <c r="G41" s="40">
        <f t="shared" si="2"/>
        <v>20000</v>
      </c>
      <c r="H41" s="40">
        <v>20000</v>
      </c>
      <c r="I41" s="40"/>
      <c r="J41" s="40"/>
      <c r="K41" s="40"/>
      <c r="L41" s="40"/>
    </row>
    <row r="42" spans="1:12" ht="12.75">
      <c r="A42" s="55" t="s">
        <v>127</v>
      </c>
      <c r="B42" s="31">
        <v>260</v>
      </c>
      <c r="C42" s="42"/>
      <c r="D42" s="42"/>
      <c r="E42" s="42"/>
      <c r="F42" s="42"/>
      <c r="G42" s="40">
        <f t="shared" si="2"/>
        <v>5978908</v>
      </c>
      <c r="H42" s="40">
        <f>H43+H44+H45+H46+H47+H48+H49+H50</f>
        <v>5978908</v>
      </c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90808010310326000</v>
      </c>
      <c r="D43" s="42">
        <v>244</v>
      </c>
      <c r="E43" s="42">
        <v>221</v>
      </c>
      <c r="F43" s="42">
        <v>20312603</v>
      </c>
      <c r="G43" s="40">
        <f t="shared" si="2"/>
        <v>500000</v>
      </c>
      <c r="H43" s="40">
        <v>500000</v>
      </c>
      <c r="I43" s="40"/>
      <c r="J43" s="40"/>
      <c r="K43" s="40"/>
      <c r="L43" s="40"/>
    </row>
    <row r="44" spans="1:12" ht="12.75">
      <c r="A44" s="35" t="s">
        <v>128</v>
      </c>
      <c r="B44" s="31"/>
      <c r="C44" s="42">
        <v>90808010310326000</v>
      </c>
      <c r="D44" s="42">
        <v>244</v>
      </c>
      <c r="E44" s="42">
        <v>222</v>
      </c>
      <c r="F44" s="42">
        <v>20312603</v>
      </c>
      <c r="G44" s="40">
        <f t="shared" si="2"/>
        <v>21000</v>
      </c>
      <c r="H44" s="40">
        <v>21000</v>
      </c>
      <c r="I44" s="40"/>
      <c r="J44" s="40"/>
      <c r="K44" s="40"/>
      <c r="L44" s="40"/>
    </row>
    <row r="45" spans="1:12" ht="12.75">
      <c r="A45" s="35" t="s">
        <v>97</v>
      </c>
      <c r="B45" s="31"/>
      <c r="C45" s="42">
        <v>90808010310326000</v>
      </c>
      <c r="D45" s="42">
        <v>244</v>
      </c>
      <c r="E45" s="42">
        <v>223</v>
      </c>
      <c r="F45" s="42">
        <v>20312603</v>
      </c>
      <c r="G45" s="40">
        <f t="shared" si="2"/>
        <v>1952704</v>
      </c>
      <c r="H45" s="40">
        <v>1952704</v>
      </c>
      <c r="I45" s="40"/>
      <c r="J45" s="40"/>
      <c r="K45" s="40"/>
      <c r="L45" s="40"/>
    </row>
    <row r="46" spans="1:12" ht="12.75">
      <c r="A46" s="35" t="s">
        <v>78</v>
      </c>
      <c r="B46" s="31"/>
      <c r="C46" s="42">
        <v>90808010310326000</v>
      </c>
      <c r="D46" s="42">
        <v>244</v>
      </c>
      <c r="E46" s="42">
        <v>225</v>
      </c>
      <c r="F46" s="42">
        <v>20312603</v>
      </c>
      <c r="G46" s="40">
        <f t="shared" si="2"/>
        <v>913204</v>
      </c>
      <c r="H46" s="40">
        <v>913204</v>
      </c>
      <c r="I46" s="40"/>
      <c r="J46" s="40"/>
      <c r="K46" s="40"/>
      <c r="L46" s="40"/>
    </row>
    <row r="47" spans="1:12" ht="12.75">
      <c r="A47" s="35" t="s">
        <v>79</v>
      </c>
      <c r="B47" s="31"/>
      <c r="C47" s="42">
        <v>90808010310326000</v>
      </c>
      <c r="D47" s="42">
        <v>244</v>
      </c>
      <c r="E47" s="42">
        <v>226</v>
      </c>
      <c r="F47" s="42">
        <v>20312603</v>
      </c>
      <c r="G47" s="40">
        <f t="shared" si="2"/>
        <v>850000</v>
      </c>
      <c r="H47" s="40">
        <v>850000</v>
      </c>
      <c r="I47" s="40"/>
      <c r="J47" s="40"/>
      <c r="K47" s="40"/>
      <c r="L47" s="40"/>
    </row>
    <row r="48" spans="1:12" ht="12.75">
      <c r="A48" s="35" t="s">
        <v>82</v>
      </c>
      <c r="B48" s="31"/>
      <c r="C48" s="42">
        <v>90808010310326000</v>
      </c>
      <c r="D48" s="42">
        <v>244</v>
      </c>
      <c r="E48" s="42">
        <v>290</v>
      </c>
      <c r="F48" s="42">
        <v>20312603</v>
      </c>
      <c r="G48" s="40">
        <f t="shared" si="2"/>
        <v>42000</v>
      </c>
      <c r="H48" s="40">
        <v>42000</v>
      </c>
      <c r="I48" s="40"/>
      <c r="J48" s="40"/>
      <c r="K48" s="40"/>
      <c r="L48" s="40"/>
    </row>
    <row r="49" spans="1:12" ht="12.75">
      <c r="A49" s="53" t="s">
        <v>80</v>
      </c>
      <c r="B49" s="31"/>
      <c r="C49" s="42">
        <v>90808010310326000</v>
      </c>
      <c r="D49" s="42">
        <v>244</v>
      </c>
      <c r="E49" s="42">
        <v>310</v>
      </c>
      <c r="F49" s="42">
        <v>20312603</v>
      </c>
      <c r="G49" s="40">
        <f t="shared" si="2"/>
        <v>1600000</v>
      </c>
      <c r="H49" s="40">
        <v>1600000</v>
      </c>
      <c r="I49" s="40"/>
      <c r="J49" s="40"/>
      <c r="K49" s="40"/>
      <c r="L49" s="40"/>
    </row>
    <row r="50" spans="1:12" ht="12.75">
      <c r="A50" s="53" t="s">
        <v>81</v>
      </c>
      <c r="B50" s="31"/>
      <c r="C50" s="42">
        <v>90808010310326000</v>
      </c>
      <c r="D50" s="42">
        <v>244</v>
      </c>
      <c r="E50" s="42">
        <v>340</v>
      </c>
      <c r="F50" s="42">
        <v>20312603</v>
      </c>
      <c r="G50" s="40">
        <f t="shared" si="2"/>
        <v>100000</v>
      </c>
      <c r="H50" s="40">
        <v>100000</v>
      </c>
      <c r="I50" s="40"/>
      <c r="J50" s="40"/>
      <c r="K50" s="40"/>
      <c r="L50" s="40"/>
    </row>
    <row r="51" spans="1:12" ht="13.5" customHeight="1">
      <c r="A51" s="43" t="s">
        <v>100</v>
      </c>
      <c r="B51" s="31"/>
      <c r="C51" s="42"/>
      <c r="D51" s="42"/>
      <c r="E51" s="42"/>
      <c r="F51" s="42"/>
      <c r="G51" s="51">
        <f>H51</f>
        <v>5093141</v>
      </c>
      <c r="H51" s="51">
        <f>H52+H55</f>
        <v>5093141</v>
      </c>
      <c r="I51" s="40"/>
      <c r="J51" s="40"/>
      <c r="K51" s="40"/>
      <c r="L51" s="40"/>
    </row>
    <row r="52" spans="1:12" ht="12.75">
      <c r="A52" s="32" t="s">
        <v>32</v>
      </c>
      <c r="B52" s="31">
        <v>210</v>
      </c>
      <c r="C52" s="42"/>
      <c r="D52" s="42"/>
      <c r="E52" s="42"/>
      <c r="F52" s="42"/>
      <c r="G52" s="40">
        <f aca="true" t="shared" si="3" ref="G52:G58">H52</f>
        <v>4383141</v>
      </c>
      <c r="H52" s="40">
        <f>H53+H54</f>
        <v>4383141</v>
      </c>
      <c r="I52" s="40"/>
      <c r="J52" s="40"/>
      <c r="K52" s="40"/>
      <c r="L52" s="40"/>
    </row>
    <row r="53" spans="1:12" ht="12.75">
      <c r="A53" s="35" t="s">
        <v>123</v>
      </c>
      <c r="B53" s="31"/>
      <c r="C53" s="42">
        <v>90808010310426000</v>
      </c>
      <c r="D53" s="42">
        <v>111</v>
      </c>
      <c r="E53" s="42">
        <v>211</v>
      </c>
      <c r="F53" s="42">
        <v>30312604</v>
      </c>
      <c r="G53" s="40">
        <f t="shared" si="3"/>
        <v>3366468</v>
      </c>
      <c r="H53" s="40">
        <v>3366468</v>
      </c>
      <c r="I53" s="40"/>
      <c r="J53" s="40"/>
      <c r="K53" s="40"/>
      <c r="L53" s="40"/>
    </row>
    <row r="54" spans="1:12" ht="12.75">
      <c r="A54" s="35" t="s">
        <v>124</v>
      </c>
      <c r="B54" s="31"/>
      <c r="C54" s="42">
        <v>90808010310426000</v>
      </c>
      <c r="D54" s="42">
        <v>119</v>
      </c>
      <c r="E54" s="42">
        <v>213</v>
      </c>
      <c r="F54" s="42">
        <v>30312604</v>
      </c>
      <c r="G54" s="40">
        <f t="shared" si="3"/>
        <v>1016673</v>
      </c>
      <c r="H54" s="40">
        <v>1016673</v>
      </c>
      <c r="I54" s="40"/>
      <c r="J54" s="40"/>
      <c r="K54" s="40"/>
      <c r="L54" s="40"/>
    </row>
    <row r="55" spans="1:12" ht="12.75">
      <c r="A55" s="55" t="s">
        <v>127</v>
      </c>
      <c r="B55" s="31">
        <v>260</v>
      </c>
      <c r="C55" s="42"/>
      <c r="D55" s="42"/>
      <c r="E55" s="42"/>
      <c r="F55" s="42"/>
      <c r="G55" s="40">
        <f t="shared" si="3"/>
        <v>710000</v>
      </c>
      <c r="H55" s="40">
        <f>H56+H57+H58</f>
        <v>710000</v>
      </c>
      <c r="I55" s="40"/>
      <c r="J55" s="40"/>
      <c r="K55" s="40"/>
      <c r="L55" s="40"/>
    </row>
    <row r="56" spans="1:12" ht="12.75">
      <c r="A56" s="35" t="s">
        <v>128</v>
      </c>
      <c r="B56" s="31"/>
      <c r="C56" s="42">
        <v>90808010310426000</v>
      </c>
      <c r="D56" s="42">
        <v>244</v>
      </c>
      <c r="E56" s="42">
        <v>222</v>
      </c>
      <c r="F56" s="42">
        <v>30312604</v>
      </c>
      <c r="G56" s="40">
        <f t="shared" si="3"/>
        <v>210000</v>
      </c>
      <c r="H56" s="40">
        <v>210000</v>
      </c>
      <c r="I56" s="40"/>
      <c r="J56" s="40"/>
      <c r="K56" s="40"/>
      <c r="L56" s="40"/>
    </row>
    <row r="57" spans="1:12" ht="12.75">
      <c r="A57" s="35" t="s">
        <v>79</v>
      </c>
      <c r="B57" s="31"/>
      <c r="C57" s="42">
        <v>90808010310426000</v>
      </c>
      <c r="D57" s="42">
        <v>244</v>
      </c>
      <c r="E57" s="42">
        <v>226</v>
      </c>
      <c r="F57" s="42">
        <v>30312604</v>
      </c>
      <c r="G57" s="40">
        <f t="shared" si="3"/>
        <v>250000</v>
      </c>
      <c r="H57" s="40">
        <v>250000</v>
      </c>
      <c r="I57" s="40"/>
      <c r="J57" s="40"/>
      <c r="K57" s="40"/>
      <c r="L57" s="40"/>
    </row>
    <row r="58" spans="1:12" ht="12.75">
      <c r="A58" s="53" t="s">
        <v>81</v>
      </c>
      <c r="B58" s="31"/>
      <c r="C58" s="42">
        <v>90808010310426000</v>
      </c>
      <c r="D58" s="42">
        <v>244</v>
      </c>
      <c r="E58" s="42">
        <v>340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43" t="s">
        <v>101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55" t="s">
        <v>127</v>
      </c>
      <c r="B60" s="31">
        <v>260</v>
      </c>
      <c r="C60" s="42"/>
      <c r="D60" s="42"/>
      <c r="E60" s="42"/>
      <c r="F60" s="42"/>
      <c r="G60" s="51">
        <f>H60</f>
        <v>800000</v>
      </c>
      <c r="H60" s="51">
        <f>H61+H62+H63+H64</f>
        <v>800000</v>
      </c>
      <c r="I60" s="40"/>
      <c r="J60" s="40"/>
      <c r="K60" s="40"/>
      <c r="L60" s="40"/>
    </row>
    <row r="61" spans="1:12" ht="12.75">
      <c r="A61" s="35" t="s">
        <v>128</v>
      </c>
      <c r="B61" s="31"/>
      <c r="C61" s="42">
        <v>90808040310526000</v>
      </c>
      <c r="D61" s="42">
        <v>244</v>
      </c>
      <c r="E61" s="42">
        <v>222</v>
      </c>
      <c r="F61" s="42">
        <v>40312605</v>
      </c>
      <c r="G61" s="40">
        <f>H61</f>
        <v>140000</v>
      </c>
      <c r="H61" s="40">
        <v>140000</v>
      </c>
      <c r="I61" s="40"/>
      <c r="J61" s="40"/>
      <c r="K61" s="40"/>
      <c r="L61" s="40"/>
    </row>
    <row r="62" spans="1:12" ht="12.75">
      <c r="A62" s="35" t="s">
        <v>79</v>
      </c>
      <c r="B62" s="31"/>
      <c r="C62" s="42">
        <v>90808040310526000</v>
      </c>
      <c r="D62" s="42">
        <v>244</v>
      </c>
      <c r="E62" s="42">
        <v>226</v>
      </c>
      <c r="F62" s="42">
        <v>40312605</v>
      </c>
      <c r="G62" s="40">
        <f>H62</f>
        <v>255000</v>
      </c>
      <c r="H62" s="40">
        <v>255000</v>
      </c>
      <c r="I62" s="40"/>
      <c r="J62" s="40"/>
      <c r="K62" s="40"/>
      <c r="L62" s="40"/>
    </row>
    <row r="63" spans="1:12" ht="12.75">
      <c r="A63" s="35" t="s">
        <v>82</v>
      </c>
      <c r="B63" s="31"/>
      <c r="C63" s="42">
        <v>90808040310526000</v>
      </c>
      <c r="D63" s="42">
        <v>244</v>
      </c>
      <c r="E63" s="42">
        <v>290</v>
      </c>
      <c r="F63" s="42">
        <v>40312605</v>
      </c>
      <c r="G63" s="40">
        <f>H63</f>
        <v>250000</v>
      </c>
      <c r="H63" s="40">
        <v>250000</v>
      </c>
      <c r="I63" s="40"/>
      <c r="J63" s="40"/>
      <c r="K63" s="40"/>
      <c r="L63" s="40"/>
    </row>
    <row r="64" spans="1:12" ht="12.75">
      <c r="A64" s="53" t="s">
        <v>81</v>
      </c>
      <c r="B64" s="31"/>
      <c r="C64" s="42">
        <v>90808040310526000</v>
      </c>
      <c r="D64" s="42">
        <v>244</v>
      </c>
      <c r="E64" s="42">
        <v>340</v>
      </c>
      <c r="F64" s="42">
        <v>40312605</v>
      </c>
      <c r="G64" s="40">
        <f>H64</f>
        <v>155000</v>
      </c>
      <c r="H64" s="40">
        <v>155000</v>
      </c>
      <c r="I64" s="40"/>
      <c r="J64" s="40"/>
      <c r="K64" s="40"/>
      <c r="L64" s="40"/>
    </row>
    <row r="65" spans="1:12" ht="12.75">
      <c r="A65" s="43" t="s">
        <v>129</v>
      </c>
      <c r="B65" s="31"/>
      <c r="C65" s="42"/>
      <c r="D65" s="42"/>
      <c r="E65" s="42"/>
      <c r="F65" s="42"/>
      <c r="G65" s="51">
        <f aca="true" t="shared" si="4" ref="G65:G72">I65</f>
        <v>250000</v>
      </c>
      <c r="H65" s="51"/>
      <c r="I65" s="51">
        <f>I66</f>
        <v>250000</v>
      </c>
      <c r="J65" s="40"/>
      <c r="K65" s="40"/>
      <c r="L65" s="40"/>
    </row>
    <row r="66" spans="1:12" ht="12.75">
      <c r="A66" s="55" t="s">
        <v>127</v>
      </c>
      <c r="B66" s="31">
        <v>260</v>
      </c>
      <c r="C66" s="42"/>
      <c r="D66" s="42"/>
      <c r="E66" s="42"/>
      <c r="F66" s="42"/>
      <c r="G66" s="40">
        <f t="shared" si="4"/>
        <v>250000</v>
      </c>
      <c r="H66" s="40"/>
      <c r="I66" s="40">
        <f>I67+I68+I69</f>
        <v>250000</v>
      </c>
      <c r="J66" s="40"/>
      <c r="K66" s="40"/>
      <c r="L66" s="40"/>
    </row>
    <row r="67" spans="1:12" ht="12.75">
      <c r="A67" s="35" t="s">
        <v>79</v>
      </c>
      <c r="B67" s="31"/>
      <c r="C67" s="42">
        <v>90808010310126000</v>
      </c>
      <c r="D67" s="42">
        <v>244</v>
      </c>
      <c r="E67" s="42">
        <v>226</v>
      </c>
      <c r="F67" s="42">
        <v>10312601</v>
      </c>
      <c r="G67" s="40">
        <f t="shared" si="4"/>
        <v>100000</v>
      </c>
      <c r="H67" s="40"/>
      <c r="I67" s="40">
        <v>100000</v>
      </c>
      <c r="J67" s="40"/>
      <c r="K67" s="40"/>
      <c r="L67" s="40"/>
    </row>
    <row r="68" spans="1:12" ht="12.75">
      <c r="A68" s="35" t="s">
        <v>82</v>
      </c>
      <c r="B68" s="31"/>
      <c r="C68" s="42">
        <v>90808010310126000</v>
      </c>
      <c r="D68" s="42">
        <v>244</v>
      </c>
      <c r="E68" s="42">
        <v>290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53" t="s">
        <v>81</v>
      </c>
      <c r="B69" s="31"/>
      <c r="C69" s="42">
        <v>90808010310126000</v>
      </c>
      <c r="D69" s="42">
        <v>244</v>
      </c>
      <c r="E69" s="42">
        <v>340</v>
      </c>
      <c r="F69" s="42">
        <v>10312601</v>
      </c>
      <c r="G69" s="40">
        <f t="shared" si="4"/>
        <v>50000</v>
      </c>
      <c r="H69" s="40"/>
      <c r="I69" s="40">
        <v>50000</v>
      </c>
      <c r="J69" s="40"/>
      <c r="K69" s="40"/>
      <c r="L69" s="40"/>
    </row>
    <row r="70" spans="1:12" ht="21" customHeight="1">
      <c r="A70" s="43" t="s">
        <v>102</v>
      </c>
      <c r="B70" s="31"/>
      <c r="C70" s="42"/>
      <c r="D70" s="42"/>
      <c r="E70" s="42"/>
      <c r="F70" s="42"/>
      <c r="G70" s="51">
        <f t="shared" si="4"/>
        <v>13445300</v>
      </c>
      <c r="H70" s="51"/>
      <c r="I70" s="51">
        <f>I71</f>
        <v>13445300</v>
      </c>
      <c r="J70" s="40"/>
      <c r="K70" s="40"/>
      <c r="L70" s="40"/>
    </row>
    <row r="71" spans="1:12" ht="12.75">
      <c r="A71" s="55" t="s">
        <v>127</v>
      </c>
      <c r="B71" s="31">
        <v>260</v>
      </c>
      <c r="C71" s="42"/>
      <c r="D71" s="42"/>
      <c r="E71" s="42"/>
      <c r="F71" s="42"/>
      <c r="G71" s="40">
        <f t="shared" si="4"/>
        <v>13445300</v>
      </c>
      <c r="H71" s="40"/>
      <c r="I71" s="40">
        <f>I72</f>
        <v>13445300</v>
      </c>
      <c r="J71" s="40"/>
      <c r="K71" s="40"/>
      <c r="L71" s="40"/>
    </row>
    <row r="72" spans="1:12" ht="12.75" customHeight="1">
      <c r="A72" s="35" t="s">
        <v>78</v>
      </c>
      <c r="B72" s="31"/>
      <c r="C72" s="42">
        <v>90808010310126300</v>
      </c>
      <c r="D72" s="42">
        <v>243</v>
      </c>
      <c r="E72" s="42">
        <v>225</v>
      </c>
      <c r="F72" s="42">
        <v>10312631</v>
      </c>
      <c r="G72" s="40">
        <f t="shared" si="4"/>
        <v>13445300</v>
      </c>
      <c r="H72" s="40"/>
      <c r="I72" s="40">
        <v>13445300</v>
      </c>
      <c r="J72" s="40"/>
      <c r="K72" s="40"/>
      <c r="L72" s="40"/>
    </row>
    <row r="73" spans="1:12" ht="23.25">
      <c r="A73" s="56" t="s">
        <v>148</v>
      </c>
      <c r="B73" s="31">
        <v>210</v>
      </c>
      <c r="C73" s="42"/>
      <c r="D73" s="52"/>
      <c r="E73" s="52"/>
      <c r="F73" s="42"/>
      <c r="G73" s="51">
        <f>K73</f>
        <v>1500000</v>
      </c>
      <c r="H73" s="51"/>
      <c r="I73" s="51"/>
      <c r="J73" s="51"/>
      <c r="K73" s="51">
        <f>K74</f>
        <v>1500000</v>
      </c>
      <c r="L73" s="40"/>
    </row>
    <row r="74" spans="1:12" ht="12.75">
      <c r="A74" s="55" t="s">
        <v>127</v>
      </c>
      <c r="B74" s="31">
        <v>260</v>
      </c>
      <c r="C74" s="42"/>
      <c r="D74" s="52"/>
      <c r="E74" s="52"/>
      <c r="F74" s="42"/>
      <c r="G74" s="40">
        <f aca="true" t="shared" si="5" ref="G74:G79">K74</f>
        <v>1500000</v>
      </c>
      <c r="H74" s="40"/>
      <c r="I74" s="40"/>
      <c r="J74" s="40"/>
      <c r="K74" s="40">
        <f>K75+K76+K77+K78+K79</f>
        <v>1500000</v>
      </c>
      <c r="L74" s="40"/>
    </row>
    <row r="75" spans="1:12" ht="12.75">
      <c r="A75" s="35" t="s">
        <v>128</v>
      </c>
      <c r="B75" s="31"/>
      <c r="C75" s="42">
        <v>90808010310226000</v>
      </c>
      <c r="D75" s="52">
        <v>244</v>
      </c>
      <c r="E75" s="52">
        <v>222</v>
      </c>
      <c r="F75" s="42">
        <v>0</v>
      </c>
      <c r="G75" s="40">
        <f t="shared" si="5"/>
        <v>20000</v>
      </c>
      <c r="H75" s="40"/>
      <c r="I75" s="40"/>
      <c r="J75" s="40"/>
      <c r="K75" s="40">
        <v>20000</v>
      </c>
      <c r="L75" s="40"/>
    </row>
    <row r="76" spans="1:12" ht="12.75">
      <c r="A76" s="35" t="s">
        <v>79</v>
      </c>
      <c r="B76" s="31"/>
      <c r="C76" s="42">
        <v>90808010310226000</v>
      </c>
      <c r="D76" s="52">
        <v>244</v>
      </c>
      <c r="E76" s="52">
        <v>226</v>
      </c>
      <c r="F76" s="42">
        <v>0</v>
      </c>
      <c r="G76" s="40">
        <f t="shared" si="5"/>
        <v>80000</v>
      </c>
      <c r="H76" s="40"/>
      <c r="I76" s="40"/>
      <c r="J76" s="40"/>
      <c r="K76" s="40">
        <v>80000</v>
      </c>
      <c r="L76" s="40"/>
    </row>
    <row r="77" spans="1:12" ht="12.75">
      <c r="A77" s="35" t="s">
        <v>82</v>
      </c>
      <c r="B77" s="31"/>
      <c r="C77" s="42">
        <v>90808010310226000</v>
      </c>
      <c r="D77" s="52">
        <v>244</v>
      </c>
      <c r="E77" s="52">
        <v>290</v>
      </c>
      <c r="F77" s="42">
        <v>0</v>
      </c>
      <c r="G77" s="40">
        <f t="shared" si="5"/>
        <v>100000</v>
      </c>
      <c r="H77" s="40"/>
      <c r="I77" s="40"/>
      <c r="J77" s="40"/>
      <c r="K77" s="40">
        <v>100000</v>
      </c>
      <c r="L77" s="40"/>
    </row>
    <row r="78" spans="1:12" ht="12.75">
      <c r="A78" s="53" t="s">
        <v>80</v>
      </c>
      <c r="B78" s="31"/>
      <c r="C78" s="42">
        <v>90808010310226000</v>
      </c>
      <c r="D78" s="52">
        <v>244</v>
      </c>
      <c r="E78" s="52">
        <v>310</v>
      </c>
      <c r="F78" s="42">
        <v>0</v>
      </c>
      <c r="G78" s="40">
        <f t="shared" si="5"/>
        <v>500000</v>
      </c>
      <c r="H78" s="40"/>
      <c r="I78" s="40"/>
      <c r="J78" s="40"/>
      <c r="K78" s="40">
        <v>500000</v>
      </c>
      <c r="L78" s="40"/>
    </row>
    <row r="79" spans="1:12" ht="12.75">
      <c r="A79" s="53" t="s">
        <v>81</v>
      </c>
      <c r="B79" s="31"/>
      <c r="C79" s="42">
        <v>90808010310226000</v>
      </c>
      <c r="D79" s="52">
        <v>244</v>
      </c>
      <c r="E79" s="52">
        <v>340</v>
      </c>
      <c r="F79" s="42">
        <v>0</v>
      </c>
      <c r="G79" s="40">
        <f t="shared" si="5"/>
        <v>800000</v>
      </c>
      <c r="H79" s="40"/>
      <c r="I79" s="40"/>
      <c r="J79" s="40"/>
      <c r="K79" s="40">
        <v>800000</v>
      </c>
      <c r="L79" s="40"/>
    </row>
    <row r="80" spans="1:12" ht="12.75">
      <c r="A80" s="35" t="s">
        <v>17</v>
      </c>
      <c r="B80" s="31">
        <v>500</v>
      </c>
      <c r="C80" s="42" t="s">
        <v>132</v>
      </c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35" t="s">
        <v>18</v>
      </c>
      <c r="B81" s="31">
        <v>600</v>
      </c>
      <c r="C81" s="42" t="s">
        <v>132</v>
      </c>
      <c r="D81" s="42"/>
      <c r="E81" s="42"/>
      <c r="F81" s="42"/>
      <c r="G81" s="40">
        <f aca="true" t="shared" si="6" ref="G81:L81">G80+G8-G19</f>
        <v>0</v>
      </c>
      <c r="H81" s="40">
        <f t="shared" si="6"/>
        <v>0</v>
      </c>
      <c r="I81" s="40">
        <f t="shared" si="6"/>
        <v>0</v>
      </c>
      <c r="J81" s="40">
        <f t="shared" si="6"/>
        <v>0</v>
      </c>
      <c r="K81" s="40">
        <f t="shared" si="6"/>
        <v>0</v>
      </c>
      <c r="L81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25" t="s">
        <v>29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21" customHeight="1">
      <c r="A3" s="127" t="s">
        <v>150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6"/>
    </row>
    <row r="4" spans="1:12" ht="18" customHeight="1">
      <c r="A4" s="148" t="s">
        <v>0</v>
      </c>
      <c r="B4" s="144" t="s">
        <v>1</v>
      </c>
      <c r="C4" s="140" t="s">
        <v>110</v>
      </c>
      <c r="D4" s="140" t="s">
        <v>111</v>
      </c>
      <c r="E4" s="137" t="s">
        <v>83</v>
      </c>
      <c r="F4" s="134" t="s">
        <v>131</v>
      </c>
      <c r="G4" s="153" t="s">
        <v>112</v>
      </c>
      <c r="H4" s="154"/>
      <c r="I4" s="154"/>
      <c r="J4" s="154"/>
      <c r="K4" s="154"/>
      <c r="L4" s="154"/>
    </row>
    <row r="5" spans="1:12" ht="18" customHeight="1">
      <c r="A5" s="149"/>
      <c r="B5" s="145"/>
      <c r="C5" s="143"/>
      <c r="D5" s="141"/>
      <c r="E5" s="138"/>
      <c r="F5" s="135"/>
      <c r="G5" s="130" t="s">
        <v>30</v>
      </c>
      <c r="H5" s="128" t="s">
        <v>113</v>
      </c>
      <c r="I5" s="152"/>
      <c r="J5" s="152"/>
      <c r="K5" s="152"/>
      <c r="L5" s="129"/>
    </row>
    <row r="6" spans="1:12" ht="33" customHeight="1">
      <c r="A6" s="150"/>
      <c r="B6" s="146"/>
      <c r="C6" s="138"/>
      <c r="D6" s="141"/>
      <c r="E6" s="138"/>
      <c r="F6" s="135"/>
      <c r="G6" s="155"/>
      <c r="H6" s="132" t="s">
        <v>114</v>
      </c>
      <c r="I6" s="130" t="s">
        <v>115</v>
      </c>
      <c r="J6" s="132" t="s">
        <v>106</v>
      </c>
      <c r="K6" s="157" t="s">
        <v>116</v>
      </c>
      <c r="L6" s="158"/>
    </row>
    <row r="7" spans="1:12" ht="17.25" customHeight="1">
      <c r="A7" s="151"/>
      <c r="B7" s="147"/>
      <c r="C7" s="139"/>
      <c r="D7" s="142"/>
      <c r="E7" s="139"/>
      <c r="F7" s="136"/>
      <c r="G7" s="156"/>
      <c r="H7" s="133"/>
      <c r="I7" s="131"/>
      <c r="J7" s="133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/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119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120</v>
      </c>
      <c r="B20" s="31">
        <v>200</v>
      </c>
      <c r="C20" s="42"/>
      <c r="D20" s="42"/>
      <c r="E20" s="42"/>
      <c r="F20" s="42"/>
      <c r="G20" s="51">
        <f>G22+G37+G52+G61+G66+G71+G74</f>
        <v>134229500</v>
      </c>
      <c r="H20" s="51">
        <f>H22+H37+H52+H61</f>
        <v>119034200</v>
      </c>
      <c r="I20" s="51">
        <f>I66+I71</f>
        <v>13695300</v>
      </c>
      <c r="J20" s="51"/>
      <c r="K20" s="51">
        <f>K74</f>
        <v>1500000</v>
      </c>
      <c r="L20" s="40"/>
    </row>
    <row r="21" spans="1:12" ht="12.75">
      <c r="A21" s="32" t="s">
        <v>121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12.75">
      <c r="A22" s="43" t="s">
        <v>122</v>
      </c>
      <c r="B22" s="31"/>
      <c r="C22" s="42"/>
      <c r="D22" s="42"/>
      <c r="E22" s="42"/>
      <c r="F22" s="42"/>
      <c r="G22" s="51">
        <f>H22</f>
        <v>89103040</v>
      </c>
      <c r="H22" s="51">
        <f>H23+H26+H28+H29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6">H23</f>
        <v>55539320</v>
      </c>
      <c r="H23" s="40">
        <f>H24+H25</f>
        <v>55539320</v>
      </c>
      <c r="I23" s="40"/>
      <c r="J23" s="40"/>
      <c r="K23" s="40"/>
      <c r="L23" s="40"/>
    </row>
    <row r="24" spans="1:12" ht="12.75">
      <c r="A24" s="35" t="s">
        <v>123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40">
        <f t="shared" si="1"/>
        <v>42656928</v>
      </c>
      <c r="H24" s="40">
        <v>42656928</v>
      </c>
      <c r="I24" s="40"/>
      <c r="J24" s="40"/>
      <c r="K24" s="40"/>
      <c r="L24" s="40"/>
    </row>
    <row r="25" spans="1:12" ht="14.25" customHeight="1">
      <c r="A25" s="35" t="s">
        <v>124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40">
        <f t="shared" si="1"/>
        <v>12882392</v>
      </c>
      <c r="H25" s="40">
        <v>12882392</v>
      </c>
      <c r="I25" s="40"/>
      <c r="J25" s="40"/>
      <c r="K25" s="40"/>
      <c r="L25" s="40"/>
    </row>
    <row r="26" spans="1:12" ht="12.75">
      <c r="A26" s="54" t="s">
        <v>125</v>
      </c>
      <c r="B26" s="31">
        <v>220</v>
      </c>
      <c r="C26" s="42"/>
      <c r="D26" s="42"/>
      <c r="E26" s="42"/>
      <c r="F26" s="42"/>
      <c r="G26" s="40">
        <f t="shared" si="1"/>
        <v>2070</v>
      </c>
      <c r="H26" s="40">
        <f>H27</f>
        <v>2070</v>
      </c>
      <c r="I26" s="40"/>
      <c r="J26" s="40"/>
      <c r="K26" s="40"/>
      <c r="L26" s="40"/>
    </row>
    <row r="27" spans="1:12" ht="12.75">
      <c r="A27" s="35" t="s">
        <v>96</v>
      </c>
      <c r="B27" s="31"/>
      <c r="C27" s="42">
        <v>90808010310126000</v>
      </c>
      <c r="D27" s="42">
        <v>112</v>
      </c>
      <c r="E27" s="42">
        <v>212</v>
      </c>
      <c r="F27" s="42">
        <v>10312601</v>
      </c>
      <c r="G27" s="40">
        <f t="shared" si="1"/>
        <v>2070</v>
      </c>
      <c r="H27" s="40">
        <v>2070</v>
      </c>
      <c r="I27" s="40"/>
      <c r="J27" s="40"/>
      <c r="K27" s="40"/>
      <c r="L27" s="40"/>
    </row>
    <row r="28" spans="1:12" ht="12.75">
      <c r="A28" s="55" t="s">
        <v>126</v>
      </c>
      <c r="B28" s="31">
        <v>230</v>
      </c>
      <c r="C28" s="42">
        <v>90808010310126000</v>
      </c>
      <c r="D28" s="42">
        <v>851</v>
      </c>
      <c r="E28" s="42">
        <v>290</v>
      </c>
      <c r="F28" s="42">
        <v>10312601</v>
      </c>
      <c r="G28" s="40">
        <f t="shared" si="1"/>
        <v>901516</v>
      </c>
      <c r="H28" s="40">
        <v>901516</v>
      </c>
      <c r="I28" s="40"/>
      <c r="J28" s="40"/>
      <c r="K28" s="40"/>
      <c r="L28" s="40"/>
    </row>
    <row r="29" spans="1:12" ht="12.75">
      <c r="A29" s="55" t="s">
        <v>127</v>
      </c>
      <c r="B29" s="31">
        <v>260</v>
      </c>
      <c r="C29" s="42"/>
      <c r="D29" s="42"/>
      <c r="E29" s="42"/>
      <c r="F29" s="42"/>
      <c r="G29" s="40">
        <f t="shared" si="1"/>
        <v>32660134</v>
      </c>
      <c r="H29" s="40">
        <f>H30+H31+H32+H33+H34+H35+H36</f>
        <v>32660134</v>
      </c>
      <c r="I29" s="40"/>
      <c r="J29" s="40"/>
      <c r="K29" s="40"/>
      <c r="L29" s="40"/>
    </row>
    <row r="30" spans="1:12" ht="12.75">
      <c r="A30" s="35" t="s">
        <v>77</v>
      </c>
      <c r="B30" s="31"/>
      <c r="C30" s="42">
        <v>90808010310126000</v>
      </c>
      <c r="D30" s="42">
        <v>244</v>
      </c>
      <c r="E30" s="42">
        <v>221</v>
      </c>
      <c r="F30" s="42">
        <v>10312601</v>
      </c>
      <c r="G30" s="40">
        <f t="shared" si="1"/>
        <v>200000</v>
      </c>
      <c r="H30" s="40">
        <v>200000</v>
      </c>
      <c r="I30" s="40"/>
      <c r="J30" s="40"/>
      <c r="K30" s="40"/>
      <c r="L30" s="40"/>
    </row>
    <row r="31" spans="1:12" ht="12.75">
      <c r="A31" s="35" t="s">
        <v>97</v>
      </c>
      <c r="B31" s="31"/>
      <c r="C31" s="42">
        <v>90808010310126000</v>
      </c>
      <c r="D31" s="42">
        <v>244</v>
      </c>
      <c r="E31" s="42">
        <v>223</v>
      </c>
      <c r="F31" s="42">
        <v>10312601</v>
      </c>
      <c r="G31" s="40">
        <f t="shared" si="1"/>
        <v>21038963</v>
      </c>
      <c r="H31" s="40">
        <v>21038963</v>
      </c>
      <c r="I31" s="40"/>
      <c r="J31" s="40"/>
      <c r="K31" s="40"/>
      <c r="L31" s="40"/>
    </row>
    <row r="32" spans="1:12" ht="17.25" customHeight="1">
      <c r="A32" s="35" t="s">
        <v>78</v>
      </c>
      <c r="B32" s="31"/>
      <c r="C32" s="42">
        <v>90808010310126000</v>
      </c>
      <c r="D32" s="42">
        <v>244</v>
      </c>
      <c r="E32" s="42">
        <v>225</v>
      </c>
      <c r="F32" s="42">
        <v>10312601</v>
      </c>
      <c r="G32" s="40">
        <f t="shared" si="1"/>
        <v>5616239</v>
      </c>
      <c r="H32" s="40">
        <v>5616239</v>
      </c>
      <c r="I32" s="40"/>
      <c r="J32" s="40"/>
      <c r="K32" s="40"/>
      <c r="L32" s="40"/>
    </row>
    <row r="33" spans="1:12" ht="12.75">
      <c r="A33" s="35" t="s">
        <v>79</v>
      </c>
      <c r="B33" s="31"/>
      <c r="C33" s="42">
        <v>90808010310126000</v>
      </c>
      <c r="D33" s="42">
        <v>244</v>
      </c>
      <c r="E33" s="42">
        <v>226</v>
      </c>
      <c r="F33" s="42">
        <v>10312601</v>
      </c>
      <c r="G33" s="40">
        <f t="shared" si="1"/>
        <v>653932</v>
      </c>
      <c r="H33" s="40">
        <v>653932</v>
      </c>
      <c r="I33" s="40"/>
      <c r="J33" s="40"/>
      <c r="K33" s="40"/>
      <c r="L33" s="40"/>
    </row>
    <row r="34" spans="1:12" ht="12.75">
      <c r="A34" s="35" t="s">
        <v>82</v>
      </c>
      <c r="B34" s="31"/>
      <c r="C34" s="42">
        <v>90808010310126000</v>
      </c>
      <c r="D34" s="42">
        <v>244</v>
      </c>
      <c r="E34" s="42">
        <v>290</v>
      </c>
      <c r="F34" s="42">
        <v>10312601</v>
      </c>
      <c r="G34" s="40">
        <f t="shared" si="1"/>
        <v>400000</v>
      </c>
      <c r="H34" s="40">
        <v>400000</v>
      </c>
      <c r="I34" s="40"/>
      <c r="J34" s="40"/>
      <c r="K34" s="40"/>
      <c r="L34" s="40"/>
    </row>
    <row r="35" spans="1:12" ht="15.75" customHeight="1">
      <c r="A35" s="53" t="s">
        <v>80</v>
      </c>
      <c r="B35" s="31"/>
      <c r="C35" s="42">
        <v>90808010310126000</v>
      </c>
      <c r="D35" s="42">
        <v>244</v>
      </c>
      <c r="E35" s="42">
        <v>310</v>
      </c>
      <c r="F35" s="42">
        <v>10312601</v>
      </c>
      <c r="G35" s="40">
        <f t="shared" si="1"/>
        <v>2847000</v>
      </c>
      <c r="H35" s="40">
        <v>2847000</v>
      </c>
      <c r="I35" s="40"/>
      <c r="J35" s="40"/>
      <c r="K35" s="40"/>
      <c r="L35" s="40"/>
    </row>
    <row r="36" spans="1:12" ht="12.75">
      <c r="A36" s="53" t="s">
        <v>81</v>
      </c>
      <c r="B36" s="31"/>
      <c r="C36" s="42">
        <v>90808010310126000</v>
      </c>
      <c r="D36" s="42">
        <v>244</v>
      </c>
      <c r="E36" s="42">
        <v>340</v>
      </c>
      <c r="F36" s="42">
        <v>10312601</v>
      </c>
      <c r="G36" s="40">
        <f t="shared" si="1"/>
        <v>1904000</v>
      </c>
      <c r="H36" s="40">
        <v>1904000</v>
      </c>
      <c r="I36" s="40"/>
      <c r="J36" s="40"/>
      <c r="K36" s="40"/>
      <c r="L36" s="40"/>
    </row>
    <row r="37" spans="1:12" ht="15.75" customHeight="1">
      <c r="A37" s="43" t="s">
        <v>99</v>
      </c>
      <c r="B37" s="31"/>
      <c r="C37" s="42"/>
      <c r="D37" s="42"/>
      <c r="E37" s="42"/>
      <c r="F37" s="42"/>
      <c r="G37" s="51">
        <f>H37</f>
        <v>24038019</v>
      </c>
      <c r="H37" s="51">
        <f>H38+H41+H43</f>
        <v>24038019</v>
      </c>
      <c r="I37" s="40"/>
      <c r="J37" s="40"/>
      <c r="K37" s="40"/>
      <c r="L37" s="40"/>
    </row>
    <row r="38" spans="1:12" ht="12.75">
      <c r="A38" s="32" t="s">
        <v>32</v>
      </c>
      <c r="B38" s="31">
        <v>210</v>
      </c>
      <c r="C38" s="42"/>
      <c r="D38" s="42"/>
      <c r="E38" s="42"/>
      <c r="F38" s="42"/>
      <c r="G38" s="40">
        <f aca="true" t="shared" si="2" ref="G38:G51">H38</f>
        <v>18039111</v>
      </c>
      <c r="H38" s="40">
        <f>H39+H40</f>
        <v>18039111</v>
      </c>
      <c r="I38" s="40"/>
      <c r="J38" s="40"/>
      <c r="K38" s="40"/>
      <c r="L38" s="40"/>
    </row>
    <row r="39" spans="1:12" ht="12.75">
      <c r="A39" s="35" t="s">
        <v>123</v>
      </c>
      <c r="B39" s="31"/>
      <c r="C39" s="42">
        <v>90808010310326000</v>
      </c>
      <c r="D39" s="42">
        <v>111</v>
      </c>
      <c r="E39" s="42">
        <v>211</v>
      </c>
      <c r="F39" s="42">
        <v>20312603</v>
      </c>
      <c r="G39" s="40">
        <f t="shared" si="2"/>
        <v>13854924</v>
      </c>
      <c r="H39" s="40">
        <v>13854924</v>
      </c>
      <c r="I39" s="40"/>
      <c r="J39" s="40"/>
      <c r="K39" s="40"/>
      <c r="L39" s="40"/>
    </row>
    <row r="40" spans="1:12" ht="14.25" customHeight="1">
      <c r="A40" s="35" t="s">
        <v>124</v>
      </c>
      <c r="B40" s="31"/>
      <c r="C40" s="42">
        <v>90808010310326000</v>
      </c>
      <c r="D40" s="42">
        <v>119</v>
      </c>
      <c r="E40" s="42">
        <v>213</v>
      </c>
      <c r="F40" s="42">
        <v>20312603</v>
      </c>
      <c r="G40" s="40">
        <f t="shared" si="2"/>
        <v>4184187</v>
      </c>
      <c r="H40" s="40">
        <v>4184187</v>
      </c>
      <c r="I40" s="40"/>
      <c r="J40" s="40"/>
      <c r="K40" s="40"/>
      <c r="L40" s="40"/>
    </row>
    <row r="41" spans="1:12" ht="12.75">
      <c r="A41" s="54" t="s">
        <v>125</v>
      </c>
      <c r="B41" s="31">
        <v>220</v>
      </c>
      <c r="C41" s="42"/>
      <c r="D41" s="42"/>
      <c r="E41" s="42"/>
      <c r="F41" s="42"/>
      <c r="G41" s="40">
        <f t="shared" si="2"/>
        <v>20000</v>
      </c>
      <c r="H41" s="40">
        <f>H42</f>
        <v>20000</v>
      </c>
      <c r="I41" s="40"/>
      <c r="J41" s="40"/>
      <c r="K41" s="40"/>
      <c r="L41" s="40"/>
    </row>
    <row r="42" spans="1:12" ht="12.75">
      <c r="A42" s="35" t="s">
        <v>96</v>
      </c>
      <c r="B42" s="31"/>
      <c r="C42" s="42">
        <v>90808010310326000</v>
      </c>
      <c r="D42" s="42">
        <v>112</v>
      </c>
      <c r="E42" s="42">
        <v>212</v>
      </c>
      <c r="F42" s="42">
        <v>20312603</v>
      </c>
      <c r="G42" s="40">
        <f t="shared" si="2"/>
        <v>20000</v>
      </c>
      <c r="H42" s="40">
        <v>20000</v>
      </c>
      <c r="I42" s="40"/>
      <c r="J42" s="40"/>
      <c r="K42" s="40"/>
      <c r="L42" s="40"/>
    </row>
    <row r="43" spans="1:12" ht="12.75">
      <c r="A43" s="55" t="s">
        <v>127</v>
      </c>
      <c r="B43" s="31">
        <v>260</v>
      </c>
      <c r="C43" s="42"/>
      <c r="D43" s="42"/>
      <c r="E43" s="42"/>
      <c r="F43" s="42"/>
      <c r="G43" s="40">
        <f t="shared" si="2"/>
        <v>5978908</v>
      </c>
      <c r="H43" s="40">
        <f>H44+H45+H46+H47+H48+H49+H50+H51</f>
        <v>5978908</v>
      </c>
      <c r="I43" s="40"/>
      <c r="J43" s="40"/>
      <c r="K43" s="40"/>
      <c r="L43" s="40"/>
    </row>
    <row r="44" spans="1:12" ht="12.75">
      <c r="A44" s="35" t="s">
        <v>77</v>
      </c>
      <c r="B44" s="31"/>
      <c r="C44" s="42">
        <v>90808010310326000</v>
      </c>
      <c r="D44" s="42">
        <v>244</v>
      </c>
      <c r="E44" s="42">
        <v>221</v>
      </c>
      <c r="F44" s="42">
        <v>20312603</v>
      </c>
      <c r="G44" s="40">
        <f t="shared" si="2"/>
        <v>500000</v>
      </c>
      <c r="H44" s="40">
        <v>500000</v>
      </c>
      <c r="I44" s="40"/>
      <c r="J44" s="40"/>
      <c r="K44" s="40"/>
      <c r="L44" s="40"/>
    </row>
    <row r="45" spans="1:12" ht="12.75">
      <c r="A45" s="35" t="s">
        <v>128</v>
      </c>
      <c r="B45" s="31"/>
      <c r="C45" s="42">
        <v>90808010310326000</v>
      </c>
      <c r="D45" s="42">
        <v>244</v>
      </c>
      <c r="E45" s="42">
        <v>222</v>
      </c>
      <c r="F45" s="42">
        <v>20312603</v>
      </c>
      <c r="G45" s="40">
        <f t="shared" si="2"/>
        <v>21000</v>
      </c>
      <c r="H45" s="40">
        <v>21000</v>
      </c>
      <c r="I45" s="40"/>
      <c r="J45" s="40"/>
      <c r="K45" s="40"/>
      <c r="L45" s="40"/>
    </row>
    <row r="46" spans="1:12" ht="12.75">
      <c r="A46" s="35" t="s">
        <v>97</v>
      </c>
      <c r="B46" s="31"/>
      <c r="C46" s="42">
        <v>90808010310326000</v>
      </c>
      <c r="D46" s="42">
        <v>244</v>
      </c>
      <c r="E46" s="42">
        <v>223</v>
      </c>
      <c r="F46" s="42">
        <v>20312603</v>
      </c>
      <c r="G46" s="40">
        <f t="shared" si="2"/>
        <v>1952704</v>
      </c>
      <c r="H46" s="40">
        <v>1952704</v>
      </c>
      <c r="I46" s="40"/>
      <c r="J46" s="40"/>
      <c r="K46" s="40"/>
      <c r="L46" s="40"/>
    </row>
    <row r="47" spans="1:12" ht="12.75">
      <c r="A47" s="35" t="s">
        <v>78</v>
      </c>
      <c r="B47" s="31"/>
      <c r="C47" s="42">
        <v>90808010310326000</v>
      </c>
      <c r="D47" s="42">
        <v>244</v>
      </c>
      <c r="E47" s="42">
        <v>225</v>
      </c>
      <c r="F47" s="42">
        <v>20312603</v>
      </c>
      <c r="G47" s="40">
        <f t="shared" si="2"/>
        <v>913204</v>
      </c>
      <c r="H47" s="40">
        <v>913204</v>
      </c>
      <c r="I47" s="40"/>
      <c r="J47" s="40"/>
      <c r="K47" s="40"/>
      <c r="L47" s="40"/>
    </row>
    <row r="48" spans="1:12" ht="12.75">
      <c r="A48" s="35" t="s">
        <v>79</v>
      </c>
      <c r="B48" s="31"/>
      <c r="C48" s="42">
        <v>90808010310326000</v>
      </c>
      <c r="D48" s="42">
        <v>244</v>
      </c>
      <c r="E48" s="42">
        <v>226</v>
      </c>
      <c r="F48" s="42">
        <v>20312603</v>
      </c>
      <c r="G48" s="40">
        <f t="shared" si="2"/>
        <v>850000</v>
      </c>
      <c r="H48" s="40">
        <v>850000</v>
      </c>
      <c r="I48" s="40"/>
      <c r="J48" s="40"/>
      <c r="K48" s="40"/>
      <c r="L48" s="40"/>
    </row>
    <row r="49" spans="1:12" ht="12.75">
      <c r="A49" s="35" t="s">
        <v>82</v>
      </c>
      <c r="B49" s="31"/>
      <c r="C49" s="42">
        <v>90808010310326000</v>
      </c>
      <c r="D49" s="42">
        <v>244</v>
      </c>
      <c r="E49" s="42">
        <v>290</v>
      </c>
      <c r="F49" s="42">
        <v>20312603</v>
      </c>
      <c r="G49" s="40">
        <f t="shared" si="2"/>
        <v>42000</v>
      </c>
      <c r="H49" s="40">
        <v>42000</v>
      </c>
      <c r="I49" s="40"/>
      <c r="J49" s="40"/>
      <c r="K49" s="40"/>
      <c r="L49" s="40"/>
    </row>
    <row r="50" spans="1:12" ht="12.75">
      <c r="A50" s="53" t="s">
        <v>80</v>
      </c>
      <c r="B50" s="31"/>
      <c r="C50" s="42">
        <v>90808010310326000</v>
      </c>
      <c r="D50" s="42">
        <v>244</v>
      </c>
      <c r="E50" s="42">
        <v>310</v>
      </c>
      <c r="F50" s="42">
        <v>20312603</v>
      </c>
      <c r="G50" s="40">
        <f t="shared" si="2"/>
        <v>1600000</v>
      </c>
      <c r="H50" s="40">
        <v>1600000</v>
      </c>
      <c r="I50" s="40"/>
      <c r="J50" s="40"/>
      <c r="K50" s="40"/>
      <c r="L50" s="40"/>
    </row>
    <row r="51" spans="1:12" ht="12.75">
      <c r="A51" s="53" t="s">
        <v>81</v>
      </c>
      <c r="B51" s="31"/>
      <c r="C51" s="42">
        <v>90808010310326000</v>
      </c>
      <c r="D51" s="42">
        <v>244</v>
      </c>
      <c r="E51" s="42">
        <v>340</v>
      </c>
      <c r="F51" s="42">
        <v>20312603</v>
      </c>
      <c r="G51" s="40">
        <f t="shared" si="2"/>
        <v>100000</v>
      </c>
      <c r="H51" s="40">
        <v>100000</v>
      </c>
      <c r="I51" s="40"/>
      <c r="J51" s="40"/>
      <c r="K51" s="40"/>
      <c r="L51" s="40"/>
    </row>
    <row r="52" spans="1:12" ht="13.5" customHeight="1">
      <c r="A52" s="43" t="s">
        <v>100</v>
      </c>
      <c r="B52" s="31"/>
      <c r="C52" s="42"/>
      <c r="D52" s="42"/>
      <c r="E52" s="42"/>
      <c r="F52" s="42"/>
      <c r="G52" s="51">
        <f>H52</f>
        <v>5093141</v>
      </c>
      <c r="H52" s="51">
        <f>H53+H56</f>
        <v>5093141</v>
      </c>
      <c r="I52" s="40"/>
      <c r="J52" s="40"/>
      <c r="K52" s="40"/>
      <c r="L52" s="40"/>
    </row>
    <row r="53" spans="1:12" ht="12.75">
      <c r="A53" s="32" t="s">
        <v>32</v>
      </c>
      <c r="B53" s="31">
        <v>210</v>
      </c>
      <c r="C53" s="42"/>
      <c r="D53" s="42"/>
      <c r="E53" s="42"/>
      <c r="F53" s="42"/>
      <c r="G53" s="40">
        <f aca="true" t="shared" si="3" ref="G53:G59">H53</f>
        <v>4383141</v>
      </c>
      <c r="H53" s="40">
        <f>H54+H55</f>
        <v>4383141</v>
      </c>
      <c r="I53" s="40"/>
      <c r="J53" s="40"/>
      <c r="K53" s="40"/>
      <c r="L53" s="40"/>
    </row>
    <row r="54" spans="1:12" ht="12.75">
      <c r="A54" s="35" t="s">
        <v>123</v>
      </c>
      <c r="B54" s="31"/>
      <c r="C54" s="42">
        <v>90808010310426000</v>
      </c>
      <c r="D54" s="42">
        <v>111</v>
      </c>
      <c r="E54" s="42">
        <v>211</v>
      </c>
      <c r="F54" s="42">
        <v>30312604</v>
      </c>
      <c r="G54" s="40">
        <f t="shared" si="3"/>
        <v>3366468</v>
      </c>
      <c r="H54" s="40">
        <v>3366468</v>
      </c>
      <c r="I54" s="40"/>
      <c r="J54" s="40"/>
      <c r="K54" s="40"/>
      <c r="L54" s="40"/>
    </row>
    <row r="55" spans="1:12" ht="12.75">
      <c r="A55" s="35" t="s">
        <v>124</v>
      </c>
      <c r="B55" s="31"/>
      <c r="C55" s="42">
        <v>90808010310426000</v>
      </c>
      <c r="D55" s="42">
        <v>119</v>
      </c>
      <c r="E55" s="42">
        <v>213</v>
      </c>
      <c r="F55" s="42">
        <v>30312604</v>
      </c>
      <c r="G55" s="40">
        <f t="shared" si="3"/>
        <v>1016673</v>
      </c>
      <c r="H55" s="40">
        <v>1016673</v>
      </c>
      <c r="I55" s="40"/>
      <c r="J55" s="40"/>
      <c r="K55" s="40"/>
      <c r="L55" s="40"/>
    </row>
    <row r="56" spans="1:12" ht="12.75">
      <c r="A56" s="55" t="s">
        <v>127</v>
      </c>
      <c r="B56" s="31">
        <v>260</v>
      </c>
      <c r="C56" s="42"/>
      <c r="D56" s="42"/>
      <c r="E56" s="42"/>
      <c r="F56" s="42"/>
      <c r="G56" s="40">
        <f t="shared" si="3"/>
        <v>710000</v>
      </c>
      <c r="H56" s="40">
        <f>H57+H58+H59</f>
        <v>710000</v>
      </c>
      <c r="I56" s="40"/>
      <c r="J56" s="40"/>
      <c r="K56" s="40"/>
      <c r="L56" s="40"/>
    </row>
    <row r="57" spans="1:12" ht="12.75">
      <c r="A57" s="35" t="s">
        <v>128</v>
      </c>
      <c r="B57" s="31"/>
      <c r="C57" s="42">
        <v>90808010310426000</v>
      </c>
      <c r="D57" s="42">
        <v>244</v>
      </c>
      <c r="E57" s="42">
        <v>222</v>
      </c>
      <c r="F57" s="42">
        <v>30312604</v>
      </c>
      <c r="G57" s="40">
        <f t="shared" si="3"/>
        <v>210000</v>
      </c>
      <c r="H57" s="40">
        <v>210000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90808010310426000</v>
      </c>
      <c r="D58" s="42">
        <v>244</v>
      </c>
      <c r="E58" s="42">
        <v>226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53" t="s">
        <v>81</v>
      </c>
      <c r="B59" s="31"/>
      <c r="C59" s="42">
        <v>90808010310426000</v>
      </c>
      <c r="D59" s="42">
        <v>244</v>
      </c>
      <c r="E59" s="42">
        <v>340</v>
      </c>
      <c r="F59" s="42">
        <v>30312604</v>
      </c>
      <c r="G59" s="40">
        <f t="shared" si="3"/>
        <v>250000</v>
      </c>
      <c r="H59" s="40">
        <v>250000</v>
      </c>
      <c r="I59" s="40"/>
      <c r="J59" s="40"/>
      <c r="K59" s="40"/>
      <c r="L59" s="40"/>
    </row>
    <row r="60" spans="1:12" ht="12.75">
      <c r="A60" s="43" t="s">
        <v>101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55" t="s">
        <v>127</v>
      </c>
      <c r="B61" s="31">
        <v>260</v>
      </c>
      <c r="C61" s="42"/>
      <c r="D61" s="42"/>
      <c r="E61" s="42"/>
      <c r="F61" s="42"/>
      <c r="G61" s="51">
        <f>H61</f>
        <v>800000</v>
      </c>
      <c r="H61" s="51">
        <f>H62+H63+H64+H65</f>
        <v>800000</v>
      </c>
      <c r="I61" s="40"/>
      <c r="J61" s="40"/>
      <c r="K61" s="40"/>
      <c r="L61" s="40"/>
    </row>
    <row r="62" spans="1:12" ht="12.75">
      <c r="A62" s="35" t="s">
        <v>128</v>
      </c>
      <c r="B62" s="31"/>
      <c r="C62" s="42">
        <v>90808040310526000</v>
      </c>
      <c r="D62" s="42">
        <v>244</v>
      </c>
      <c r="E62" s="42">
        <v>222</v>
      </c>
      <c r="F62" s="42">
        <v>40312605</v>
      </c>
      <c r="G62" s="40">
        <f>H62</f>
        <v>140000</v>
      </c>
      <c r="H62" s="40">
        <v>140000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90808040310526000</v>
      </c>
      <c r="D63" s="42">
        <v>244</v>
      </c>
      <c r="E63" s="42">
        <v>226</v>
      </c>
      <c r="F63" s="42">
        <v>40312605</v>
      </c>
      <c r="G63" s="40">
        <f>H63</f>
        <v>255000</v>
      </c>
      <c r="H63" s="40">
        <v>255000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90808040310526000</v>
      </c>
      <c r="D64" s="42">
        <v>244</v>
      </c>
      <c r="E64" s="42">
        <v>290</v>
      </c>
      <c r="F64" s="42">
        <v>40312605</v>
      </c>
      <c r="G64" s="40">
        <f>H64</f>
        <v>250000</v>
      </c>
      <c r="H64" s="40">
        <v>250000</v>
      </c>
      <c r="I64" s="40"/>
      <c r="J64" s="40"/>
      <c r="K64" s="40"/>
      <c r="L64" s="40"/>
    </row>
    <row r="65" spans="1:12" ht="12.75">
      <c r="A65" s="53" t="s">
        <v>81</v>
      </c>
      <c r="B65" s="31"/>
      <c r="C65" s="42">
        <v>90808040310526000</v>
      </c>
      <c r="D65" s="42">
        <v>244</v>
      </c>
      <c r="E65" s="42">
        <v>340</v>
      </c>
      <c r="F65" s="42">
        <v>40312605</v>
      </c>
      <c r="G65" s="40">
        <f>H65</f>
        <v>155000</v>
      </c>
      <c r="H65" s="40">
        <v>155000</v>
      </c>
      <c r="I65" s="40"/>
      <c r="J65" s="40"/>
      <c r="K65" s="40"/>
      <c r="L65" s="40"/>
    </row>
    <row r="66" spans="1:12" ht="12.75">
      <c r="A66" s="43" t="s">
        <v>129</v>
      </c>
      <c r="B66" s="31"/>
      <c r="C66" s="42"/>
      <c r="D66" s="42"/>
      <c r="E66" s="42"/>
      <c r="F66" s="42"/>
      <c r="G66" s="51">
        <f aca="true" t="shared" si="4" ref="G66:G73">I66</f>
        <v>250000</v>
      </c>
      <c r="H66" s="51"/>
      <c r="I66" s="51">
        <f>I67</f>
        <v>250000</v>
      </c>
      <c r="J66" s="40"/>
      <c r="K66" s="40"/>
      <c r="L66" s="40"/>
    </row>
    <row r="67" spans="1:12" ht="12.75">
      <c r="A67" s="55" t="s">
        <v>127</v>
      </c>
      <c r="B67" s="31">
        <v>260</v>
      </c>
      <c r="C67" s="42"/>
      <c r="D67" s="42"/>
      <c r="E67" s="42"/>
      <c r="F67" s="42"/>
      <c r="G67" s="40">
        <f t="shared" si="4"/>
        <v>250000</v>
      </c>
      <c r="H67" s="40"/>
      <c r="I67" s="40">
        <f>I68+I69+I70</f>
        <v>250000</v>
      </c>
      <c r="J67" s="40"/>
      <c r="K67" s="40"/>
      <c r="L67" s="40"/>
    </row>
    <row r="68" spans="1:12" ht="12.75">
      <c r="A68" s="35" t="s">
        <v>79</v>
      </c>
      <c r="B68" s="31"/>
      <c r="C68" s="42">
        <v>90808010310126000</v>
      </c>
      <c r="D68" s="42">
        <v>244</v>
      </c>
      <c r="E68" s="42">
        <v>226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35" t="s">
        <v>82</v>
      </c>
      <c r="B69" s="31"/>
      <c r="C69" s="42">
        <v>90808010310126000</v>
      </c>
      <c r="D69" s="42">
        <v>244</v>
      </c>
      <c r="E69" s="42">
        <v>290</v>
      </c>
      <c r="F69" s="42">
        <v>10312601</v>
      </c>
      <c r="G69" s="40">
        <f t="shared" si="4"/>
        <v>100000</v>
      </c>
      <c r="H69" s="40"/>
      <c r="I69" s="40">
        <v>100000</v>
      </c>
      <c r="J69" s="40"/>
      <c r="K69" s="40"/>
      <c r="L69" s="40"/>
    </row>
    <row r="70" spans="1:12" ht="12.75">
      <c r="A70" s="53" t="s">
        <v>81</v>
      </c>
      <c r="B70" s="31"/>
      <c r="C70" s="42">
        <v>90808010310126000</v>
      </c>
      <c r="D70" s="42">
        <v>244</v>
      </c>
      <c r="E70" s="42">
        <v>340</v>
      </c>
      <c r="F70" s="42">
        <v>10312601</v>
      </c>
      <c r="G70" s="40">
        <f t="shared" si="4"/>
        <v>50000</v>
      </c>
      <c r="H70" s="40"/>
      <c r="I70" s="40">
        <v>50000</v>
      </c>
      <c r="J70" s="40"/>
      <c r="K70" s="40"/>
      <c r="L70" s="40"/>
    </row>
    <row r="71" spans="1:12" ht="21" customHeight="1">
      <c r="A71" s="43" t="s">
        <v>102</v>
      </c>
      <c r="B71" s="31"/>
      <c r="C71" s="42"/>
      <c r="D71" s="42"/>
      <c r="E71" s="42"/>
      <c r="F71" s="42"/>
      <c r="G71" s="51">
        <f t="shared" si="4"/>
        <v>13445300</v>
      </c>
      <c r="H71" s="51"/>
      <c r="I71" s="51">
        <f>I72</f>
        <v>13445300</v>
      </c>
      <c r="J71" s="40"/>
      <c r="K71" s="40"/>
      <c r="L71" s="40"/>
    </row>
    <row r="72" spans="1:12" ht="12.75">
      <c r="A72" s="55" t="s">
        <v>127</v>
      </c>
      <c r="B72" s="31">
        <v>260</v>
      </c>
      <c r="C72" s="42"/>
      <c r="D72" s="42"/>
      <c r="E72" s="42"/>
      <c r="F72" s="42"/>
      <c r="G72" s="40">
        <f t="shared" si="4"/>
        <v>13445300</v>
      </c>
      <c r="H72" s="40"/>
      <c r="I72" s="40">
        <f>I73</f>
        <v>13445300</v>
      </c>
      <c r="J72" s="40"/>
      <c r="K72" s="40"/>
      <c r="L72" s="40"/>
    </row>
    <row r="73" spans="1:12" ht="12.75" customHeight="1">
      <c r="A73" s="35" t="s">
        <v>78</v>
      </c>
      <c r="B73" s="31"/>
      <c r="C73" s="42">
        <v>90808010310126300</v>
      </c>
      <c r="D73" s="42">
        <v>243</v>
      </c>
      <c r="E73" s="42">
        <v>225</v>
      </c>
      <c r="F73" s="42">
        <v>10312631</v>
      </c>
      <c r="G73" s="40">
        <f t="shared" si="4"/>
        <v>13445300</v>
      </c>
      <c r="H73" s="40"/>
      <c r="I73" s="40">
        <v>13445300</v>
      </c>
      <c r="J73" s="40"/>
      <c r="K73" s="40"/>
      <c r="L73" s="40"/>
    </row>
    <row r="74" spans="1:12" ht="23.25">
      <c r="A74" s="56" t="s">
        <v>148</v>
      </c>
      <c r="B74" s="31">
        <v>210</v>
      </c>
      <c r="C74" s="42"/>
      <c r="D74" s="52"/>
      <c r="E74" s="52"/>
      <c r="F74" s="42"/>
      <c r="G74" s="51">
        <f>K74</f>
        <v>1500000</v>
      </c>
      <c r="H74" s="51"/>
      <c r="I74" s="51"/>
      <c r="J74" s="51"/>
      <c r="K74" s="51">
        <f>K75</f>
        <v>1500000</v>
      </c>
      <c r="L74" s="40"/>
    </row>
    <row r="75" spans="1:12" ht="12.75">
      <c r="A75" s="55" t="s">
        <v>127</v>
      </c>
      <c r="B75" s="31">
        <v>260</v>
      </c>
      <c r="C75" s="42"/>
      <c r="D75" s="52"/>
      <c r="E75" s="52"/>
      <c r="F75" s="42"/>
      <c r="G75" s="40">
        <f aca="true" t="shared" si="5" ref="G75:G80">K75</f>
        <v>1500000</v>
      </c>
      <c r="H75" s="40"/>
      <c r="I75" s="40"/>
      <c r="J75" s="40"/>
      <c r="K75" s="40">
        <f>K76+K77+K78+K79+K80</f>
        <v>1500000</v>
      </c>
      <c r="L75" s="40"/>
    </row>
    <row r="76" spans="1:12" ht="12.75">
      <c r="A76" s="35" t="s">
        <v>128</v>
      </c>
      <c r="B76" s="31"/>
      <c r="C76" s="42">
        <v>90808010310226000</v>
      </c>
      <c r="D76" s="52">
        <v>244</v>
      </c>
      <c r="E76" s="52">
        <v>222</v>
      </c>
      <c r="F76" s="42">
        <v>0</v>
      </c>
      <c r="G76" s="40">
        <f t="shared" si="5"/>
        <v>20000</v>
      </c>
      <c r="H76" s="40"/>
      <c r="I76" s="40"/>
      <c r="J76" s="40"/>
      <c r="K76" s="40">
        <v>20000</v>
      </c>
      <c r="L76" s="40"/>
    </row>
    <row r="77" spans="1:12" ht="12.75">
      <c r="A77" s="35" t="s">
        <v>79</v>
      </c>
      <c r="B77" s="31"/>
      <c r="C77" s="42">
        <v>90808010310226000</v>
      </c>
      <c r="D77" s="52">
        <v>244</v>
      </c>
      <c r="E77" s="52">
        <v>226</v>
      </c>
      <c r="F77" s="42">
        <v>0</v>
      </c>
      <c r="G77" s="40">
        <f t="shared" si="5"/>
        <v>80000</v>
      </c>
      <c r="H77" s="40"/>
      <c r="I77" s="40"/>
      <c r="J77" s="40"/>
      <c r="K77" s="40">
        <v>80000</v>
      </c>
      <c r="L77" s="40"/>
    </row>
    <row r="78" spans="1:12" ht="12.75">
      <c r="A78" s="35" t="s">
        <v>82</v>
      </c>
      <c r="B78" s="31"/>
      <c r="C78" s="42">
        <v>90808010310226000</v>
      </c>
      <c r="D78" s="52">
        <v>244</v>
      </c>
      <c r="E78" s="52">
        <v>290</v>
      </c>
      <c r="F78" s="42">
        <v>0</v>
      </c>
      <c r="G78" s="40">
        <f t="shared" si="5"/>
        <v>100000</v>
      </c>
      <c r="H78" s="40"/>
      <c r="I78" s="40"/>
      <c r="J78" s="40"/>
      <c r="K78" s="40">
        <v>100000</v>
      </c>
      <c r="L78" s="40"/>
    </row>
    <row r="79" spans="1:12" ht="12.75">
      <c r="A79" s="53" t="s">
        <v>80</v>
      </c>
      <c r="B79" s="31"/>
      <c r="C79" s="42">
        <v>90808010310226000</v>
      </c>
      <c r="D79" s="52">
        <v>244</v>
      </c>
      <c r="E79" s="52">
        <v>310</v>
      </c>
      <c r="F79" s="42">
        <v>0</v>
      </c>
      <c r="G79" s="40">
        <f t="shared" si="5"/>
        <v>500000</v>
      </c>
      <c r="H79" s="40"/>
      <c r="I79" s="40"/>
      <c r="J79" s="40"/>
      <c r="K79" s="40">
        <v>500000</v>
      </c>
      <c r="L79" s="40"/>
    </row>
    <row r="80" spans="1:12" ht="12.75">
      <c r="A80" s="53" t="s">
        <v>81</v>
      </c>
      <c r="B80" s="31"/>
      <c r="C80" s="42">
        <v>90808010310226000</v>
      </c>
      <c r="D80" s="52">
        <v>244</v>
      </c>
      <c r="E80" s="52">
        <v>340</v>
      </c>
      <c r="F80" s="42">
        <v>0</v>
      </c>
      <c r="G80" s="40">
        <f t="shared" si="5"/>
        <v>800000</v>
      </c>
      <c r="H80" s="40"/>
      <c r="I80" s="40"/>
      <c r="J80" s="40"/>
      <c r="K80" s="40">
        <v>800000</v>
      </c>
      <c r="L80" s="40"/>
    </row>
    <row r="81" spans="1:12" ht="12.75">
      <c r="A81" s="35" t="s">
        <v>17</v>
      </c>
      <c r="B81" s="31">
        <v>500</v>
      </c>
      <c r="C81" s="42" t="s">
        <v>132</v>
      </c>
      <c r="D81" s="42"/>
      <c r="E81" s="42"/>
      <c r="F81" s="42"/>
      <c r="G81" s="40"/>
      <c r="H81" s="40"/>
      <c r="I81" s="40"/>
      <c r="J81" s="40"/>
      <c r="K81" s="40"/>
      <c r="L81" s="40"/>
    </row>
    <row r="82" spans="1:12" ht="12.75">
      <c r="A82" s="35" t="s">
        <v>18</v>
      </c>
      <c r="B82" s="31">
        <v>600</v>
      </c>
      <c r="C82" s="42" t="s">
        <v>132</v>
      </c>
      <c r="D82" s="42"/>
      <c r="E82" s="42"/>
      <c r="F82" s="42"/>
      <c r="G82" s="40">
        <f aca="true" t="shared" si="6" ref="G82:L82">G81+G8-G20</f>
        <v>0</v>
      </c>
      <c r="H82" s="40">
        <f t="shared" si="6"/>
        <v>0</v>
      </c>
      <c r="I82" s="40">
        <f t="shared" si="6"/>
        <v>0</v>
      </c>
      <c r="J82" s="40">
        <f t="shared" si="6"/>
        <v>0</v>
      </c>
      <c r="K82" s="40">
        <f t="shared" si="6"/>
        <v>0</v>
      </c>
      <c r="L82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134</v>
      </c>
    </row>
    <row r="2" spans="1:12" ht="15.75">
      <c r="A2" s="125" t="s">
        <v>21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21" customHeight="1">
      <c r="A3" s="127" t="s">
        <v>133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6"/>
    </row>
    <row r="4" spans="1:12" ht="24.75" customHeight="1">
      <c r="A4" s="148" t="s">
        <v>0</v>
      </c>
      <c r="B4" s="184" t="s">
        <v>1</v>
      </c>
      <c r="C4" s="184" t="s">
        <v>135</v>
      </c>
      <c r="D4" s="165" t="s">
        <v>22</v>
      </c>
      <c r="E4" s="166"/>
      <c r="F4" s="166"/>
      <c r="G4" s="166"/>
      <c r="H4" s="166"/>
      <c r="I4" s="166"/>
      <c r="J4" s="166"/>
      <c r="K4" s="166"/>
      <c r="L4" s="167"/>
    </row>
    <row r="5" spans="1:12" ht="18" customHeight="1">
      <c r="A5" s="182"/>
      <c r="B5" s="182"/>
      <c r="C5" s="182"/>
      <c r="D5" s="172" t="s">
        <v>23</v>
      </c>
      <c r="E5" s="173"/>
      <c r="F5" s="174"/>
      <c r="G5" s="165" t="s">
        <v>24</v>
      </c>
      <c r="H5" s="166"/>
      <c r="I5" s="166"/>
      <c r="J5" s="166"/>
      <c r="K5" s="166"/>
      <c r="L5" s="167"/>
    </row>
    <row r="6" spans="1:12" ht="65.25" customHeight="1">
      <c r="A6" s="182"/>
      <c r="B6" s="182"/>
      <c r="C6" s="182"/>
      <c r="D6" s="175"/>
      <c r="E6" s="176"/>
      <c r="F6" s="177"/>
      <c r="G6" s="165" t="s">
        <v>136</v>
      </c>
      <c r="H6" s="166"/>
      <c r="I6" s="167"/>
      <c r="J6" s="165" t="s">
        <v>137</v>
      </c>
      <c r="K6" s="166"/>
      <c r="L6" s="167"/>
    </row>
    <row r="7" spans="1:12" ht="83.25" customHeight="1">
      <c r="A7" s="183"/>
      <c r="B7" s="183"/>
      <c r="C7" s="183"/>
      <c r="D7" s="45" t="s">
        <v>138</v>
      </c>
      <c r="E7" s="45" t="s">
        <v>139</v>
      </c>
      <c r="F7" s="45" t="s">
        <v>140</v>
      </c>
      <c r="G7" s="45" t="s">
        <v>138</v>
      </c>
      <c r="H7" s="45" t="s">
        <v>139</v>
      </c>
      <c r="I7" s="45" t="s">
        <v>140</v>
      </c>
      <c r="J7" s="45" t="s">
        <v>138</v>
      </c>
      <c r="K7" s="45" t="s">
        <v>139</v>
      </c>
      <c r="L7" s="45" t="s">
        <v>140</v>
      </c>
    </row>
    <row r="8" spans="1:12" ht="44.25" customHeight="1">
      <c r="A8" s="35" t="s">
        <v>141</v>
      </c>
      <c r="B8" s="46" t="s">
        <v>25</v>
      </c>
      <c r="C8" s="42"/>
      <c r="D8" s="42">
        <v>55344342</v>
      </c>
      <c r="E8" s="42">
        <v>55344342</v>
      </c>
      <c r="F8" s="42">
        <v>55344342</v>
      </c>
      <c r="G8" s="40">
        <v>55344342</v>
      </c>
      <c r="H8" s="58">
        <v>55344342</v>
      </c>
      <c r="I8" s="58">
        <v>55344342</v>
      </c>
      <c r="J8" s="40"/>
      <c r="K8" s="40"/>
      <c r="L8" s="40"/>
    </row>
    <row r="9" spans="1:12" ht="40.5" customHeight="1">
      <c r="A9" s="35" t="s">
        <v>142</v>
      </c>
      <c r="B9" s="46" t="s">
        <v>26</v>
      </c>
      <c r="C9" s="42"/>
      <c r="D9" s="42">
        <v>13762901</v>
      </c>
      <c r="E9" s="42"/>
      <c r="F9" s="42"/>
      <c r="G9" s="40">
        <v>13762901</v>
      </c>
      <c r="H9" s="40"/>
      <c r="I9" s="40" t="s">
        <v>153</v>
      </c>
      <c r="J9" s="40"/>
      <c r="K9" s="40"/>
      <c r="L9" s="40"/>
    </row>
    <row r="10" spans="1:12" ht="36.75" customHeight="1">
      <c r="A10" s="32" t="s">
        <v>143</v>
      </c>
      <c r="B10" s="46" t="s">
        <v>27</v>
      </c>
      <c r="C10" s="42"/>
      <c r="D10" s="42"/>
      <c r="E10" s="42"/>
      <c r="F10" s="42"/>
      <c r="G10" s="40"/>
      <c r="H10" s="40"/>
      <c r="I10" s="40"/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68" t="s">
        <v>14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</row>
    <row r="15" spans="1:12" ht="15.75">
      <c r="A15" s="170" t="s">
        <v>144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59" t="s">
        <v>0</v>
      </c>
      <c r="B17" s="159"/>
      <c r="C17" s="159"/>
      <c r="D17" s="159"/>
      <c r="E17" s="160" t="s">
        <v>1</v>
      </c>
      <c r="F17" s="160"/>
      <c r="G17" s="161" t="s">
        <v>145</v>
      </c>
      <c r="H17" s="161"/>
      <c r="I17" s="161"/>
      <c r="J17" s="161"/>
      <c r="K17" s="161"/>
      <c r="L17" s="161"/>
    </row>
    <row r="18" spans="1:12" ht="12.75">
      <c r="A18" s="162" t="s">
        <v>17</v>
      </c>
      <c r="B18" s="162"/>
      <c r="C18" s="162"/>
      <c r="D18" s="162"/>
      <c r="E18" s="163" t="s">
        <v>2</v>
      </c>
      <c r="F18" s="163"/>
      <c r="G18" s="164"/>
      <c r="H18" s="164"/>
      <c r="I18" s="164"/>
      <c r="J18" s="164"/>
      <c r="K18" s="164"/>
      <c r="L18" s="164"/>
    </row>
    <row r="19" spans="1:12" ht="12.75">
      <c r="A19" s="162" t="s">
        <v>18</v>
      </c>
      <c r="B19" s="162"/>
      <c r="C19" s="162"/>
      <c r="D19" s="162"/>
      <c r="E19" s="163" t="s">
        <v>3</v>
      </c>
      <c r="F19" s="163"/>
      <c r="G19" s="164"/>
      <c r="H19" s="164"/>
      <c r="I19" s="164"/>
      <c r="J19" s="164"/>
      <c r="K19" s="164"/>
      <c r="L19" s="164"/>
    </row>
    <row r="20" spans="1:12" ht="12.75">
      <c r="A20" s="162" t="s">
        <v>146</v>
      </c>
      <c r="B20" s="162"/>
      <c r="C20" s="162"/>
      <c r="D20" s="162"/>
      <c r="E20" s="163" t="s">
        <v>4</v>
      </c>
      <c r="F20" s="163"/>
      <c r="G20" s="164"/>
      <c r="H20" s="164"/>
      <c r="I20" s="164"/>
      <c r="J20" s="164"/>
      <c r="K20" s="164"/>
      <c r="L20" s="164"/>
    </row>
    <row r="21" spans="1:12" ht="12.75">
      <c r="A21" s="185"/>
      <c r="B21" s="186"/>
      <c r="C21" s="186"/>
      <c r="D21" s="187"/>
      <c r="E21" s="188"/>
      <c r="F21" s="189"/>
      <c r="G21" s="179"/>
      <c r="H21" s="180"/>
      <c r="I21" s="180"/>
      <c r="J21" s="180"/>
      <c r="K21" s="180"/>
      <c r="L21" s="181"/>
    </row>
    <row r="22" spans="1:12" ht="12.75">
      <c r="A22" s="185" t="s">
        <v>19</v>
      </c>
      <c r="B22" s="186"/>
      <c r="C22" s="186"/>
      <c r="D22" s="187"/>
      <c r="E22" s="188" t="s">
        <v>20</v>
      </c>
      <c r="F22" s="189"/>
      <c r="G22" s="179"/>
      <c r="H22" s="180"/>
      <c r="I22" s="180"/>
      <c r="J22" s="180"/>
      <c r="K22" s="180"/>
      <c r="L22" s="181"/>
    </row>
    <row r="23" spans="1:12" ht="12.75">
      <c r="A23" s="178"/>
      <c r="B23" s="178"/>
      <c r="C23" s="178"/>
      <c r="D23" s="178"/>
      <c r="E23" s="163"/>
      <c r="F23" s="163"/>
      <c r="G23" s="164"/>
      <c r="H23" s="164"/>
      <c r="I23" s="164"/>
      <c r="J23" s="164"/>
      <c r="K23" s="164"/>
      <c r="L23" s="164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W27" sqref="AW27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22" t="s">
        <v>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</row>
    <row r="5" spans="1:99" ht="15.75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3"/>
      <c r="AY5" s="91" t="s">
        <v>1</v>
      </c>
      <c r="AZ5" s="92"/>
      <c r="BA5" s="92"/>
      <c r="BB5" s="92"/>
      <c r="BC5" s="92"/>
      <c r="BD5" s="92"/>
      <c r="BE5" s="92"/>
      <c r="BF5" s="92"/>
      <c r="BG5" s="93"/>
      <c r="BH5" s="91" t="s">
        <v>12</v>
      </c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</row>
    <row r="6" spans="1:99" ht="16.5" thickBot="1">
      <c r="A6" s="83">
        <v>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4"/>
      <c r="AY6" s="91">
        <v>2</v>
      </c>
      <c r="AZ6" s="92"/>
      <c r="BA6" s="92"/>
      <c r="BB6" s="92"/>
      <c r="BC6" s="92"/>
      <c r="BD6" s="92"/>
      <c r="BE6" s="92"/>
      <c r="BF6" s="92"/>
      <c r="BG6" s="93"/>
      <c r="BH6" s="91">
        <v>3</v>
      </c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</row>
    <row r="7" spans="1:99" ht="15.75">
      <c r="A7" s="211" t="s">
        <v>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2"/>
      <c r="AY7" s="213" t="s">
        <v>2</v>
      </c>
      <c r="AZ7" s="214"/>
      <c r="BA7" s="214"/>
      <c r="BB7" s="214"/>
      <c r="BC7" s="214"/>
      <c r="BD7" s="214"/>
      <c r="BE7" s="214"/>
      <c r="BF7" s="214"/>
      <c r="BG7" s="215"/>
      <c r="BH7" s="216">
        <v>0</v>
      </c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8"/>
    </row>
    <row r="8" spans="1:99" ht="15.75">
      <c r="A8" s="219" t="s">
        <v>8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20"/>
      <c r="AY8" s="194" t="s">
        <v>3</v>
      </c>
      <c r="AZ8" s="195"/>
      <c r="BA8" s="195"/>
      <c r="BB8" s="195"/>
      <c r="BC8" s="195"/>
      <c r="BD8" s="195"/>
      <c r="BE8" s="195"/>
      <c r="BF8" s="195"/>
      <c r="BG8" s="196"/>
      <c r="BH8" s="202">
        <v>0</v>
      </c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4"/>
    </row>
    <row r="9" spans="1:99" ht="15.75">
      <c r="A9" s="190" t="s">
        <v>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1"/>
      <c r="AY9" s="197"/>
      <c r="AZ9" s="198"/>
      <c r="BA9" s="198"/>
      <c r="BB9" s="198"/>
      <c r="BC9" s="198"/>
      <c r="BD9" s="198"/>
      <c r="BE9" s="198"/>
      <c r="BF9" s="198"/>
      <c r="BG9" s="199"/>
      <c r="BH9" s="205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7"/>
    </row>
    <row r="10" spans="1:99" ht="15.75">
      <c r="A10" s="192" t="s">
        <v>10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3"/>
      <c r="AY10" s="200"/>
      <c r="AZ10" s="123"/>
      <c r="BA10" s="123"/>
      <c r="BB10" s="123"/>
      <c r="BC10" s="123"/>
      <c r="BD10" s="123"/>
      <c r="BE10" s="123"/>
      <c r="BF10" s="123"/>
      <c r="BG10" s="201"/>
      <c r="BH10" s="208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10"/>
    </row>
    <row r="11" spans="1:99" ht="16.5" thickBot="1">
      <c r="A11" s="211" t="s">
        <v>11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  <c r="AY11" s="223" t="s">
        <v>4</v>
      </c>
      <c r="AZ11" s="224"/>
      <c r="BA11" s="224"/>
      <c r="BB11" s="224"/>
      <c r="BC11" s="224"/>
      <c r="BD11" s="224"/>
      <c r="BE11" s="224"/>
      <c r="BF11" s="224"/>
      <c r="BG11" s="225"/>
      <c r="BH11" s="226">
        <v>0</v>
      </c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8"/>
    </row>
    <row r="14" spans="2:80" ht="15.75">
      <c r="B14" s="1" t="s">
        <v>76</v>
      </c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 t="s">
        <v>98</v>
      </c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</row>
    <row r="15" spans="3:80" ht="10.5" customHeight="1">
      <c r="C15" s="25" t="s">
        <v>74</v>
      </c>
      <c r="AV15" s="221" t="s">
        <v>56</v>
      </c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 t="s">
        <v>57</v>
      </c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</row>
    <row r="17" spans="2:80" ht="14.25" customHeight="1">
      <c r="B17" s="1" t="s">
        <v>89</v>
      </c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 t="s">
        <v>105</v>
      </c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</row>
    <row r="18" spans="48:80" ht="15.75">
      <c r="AV18" s="221" t="s">
        <v>56</v>
      </c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 t="s">
        <v>57</v>
      </c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</row>
    <row r="20" spans="2:80" ht="15.75">
      <c r="B20" s="1" t="s">
        <v>75</v>
      </c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 t="s">
        <v>91</v>
      </c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</row>
    <row r="21" spans="2:80" ht="13.5" customHeight="1">
      <c r="B21" s="1" t="s">
        <v>90</v>
      </c>
      <c r="AV21" s="221" t="s">
        <v>56</v>
      </c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 t="s">
        <v>57</v>
      </c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</row>
    <row r="23" ht="15.75">
      <c r="D23" s="1" t="s">
        <v>147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2018-11-08T07:29:04Z</cp:lastPrinted>
  <dcterms:created xsi:type="dcterms:W3CDTF">2004-09-19T06:34:55Z</dcterms:created>
  <dcterms:modified xsi:type="dcterms:W3CDTF">2018-11-08T07:34:37Z</dcterms:modified>
  <cp:category/>
  <cp:version/>
  <cp:contentType/>
  <cp:contentStatus/>
</cp:coreProperties>
</file>