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<sst xmlns="http://schemas.openxmlformats.org/spreadsheetml/2006/main" count="224" uniqueCount="219">
  <si>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</si>
  <si>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</si>
  <si>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</si>
  <si>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</si>
  <si>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</si>
  <si>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</si>
  <si>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</si>
  <si>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</si>
  <si>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</si>
  <si>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</si>
  <si>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</si>
  <si>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</si>
  <si>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</si>
  <si>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</si>
  <si>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</si>
  <si>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</si>
  <si>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</si>
  <si>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</si>
  <si>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</si>
  <si>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</si>
  <si>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</si>
  <si>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</si>
  <si>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</si>
  <si>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</si>
  <si>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</si>
  <si>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</si>
  <si>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</si>
  <si>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</si>
  <si>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</si>
  <si>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</si>
  <si>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</si>
  <si>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</si>
  <si>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</si>
  <si>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</si>
  <si>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</si>
  <si>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</si>
  <si>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</si>
  <si>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</si>
  <si>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</si>
  <si>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</si>
  <si>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</si>
  <si>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</si>
  <si>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</si>
  <si>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</si>
  <si>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</si>
  <si>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</si>
  <si>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</si>
  <si>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</si>
  <si>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</si>
  <si>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</si>
  <si>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</si>
  <si>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</si>
  <si>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</si>
  <si>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</si>
  <si>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</si>
  <si>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</si>
  <si>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</si>
  <si>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</si>
  <si>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</si>
  <si>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</si>
  <si>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</si>
  <si>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</si>
  <si>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</si>
  <si>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</si>
  <si>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</si>
  <si>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</si>
  <si>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</si>
  <si>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</si>
  <si>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</si>
  <si>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</si>
  <si>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</si>
  <si>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</si>
  <si>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</si>
  <si>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</si>
  <si>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</si>
  <si>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</si>
  <si>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</si>
  <si>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</si>
  <si>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</si>
  <si>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</si>
  <si>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</si>
  <si>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</si>
  <si>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</si>
  <si>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</si>
  <si>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</si>
  <si>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</si>
  <si>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</si>
  <si>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</si>
  <si>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</si>
  <si>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</si>
  <si>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</si>
  <si>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</si>
  <si>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</si>
  <si>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</si>
  <si>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</si>
  <si>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</si>
  <si>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</si>
  <si>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</si>
  <si>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</si>
  <si>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</si>
  <si>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</si>
  <si>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</si>
  <si>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</si>
  <si>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</si>
  <si>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</si>
  <si>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</si>
  <si>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</si>
  <si>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</si>
  <si>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</si>
  <si>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</si>
  <si>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</si>
  <si>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</si>
  <si>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</si>
  <si>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</si>
  <si>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</si>
  <si>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</si>
  <si>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</si>
  <si>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</si>
  <si>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</si>
  <si>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</si>
  <si>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</si>
  <si>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</si>
  <si>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</si>
  <si>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</si>
  <si>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</si>
  <si>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</si>
  <si>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</si>
  <si>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</si>
  <si>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</si>
  <si>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</si>
  <si>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</si>
  <si>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</si>
  <si>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</si>
  <si>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</si>
  <si>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</si>
  <si>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</si>
  <si>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</si>
  <si>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</si>
  <si>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</si>
  <si>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</si>
  <si>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</si>
  <si>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</si>
  <si>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</si>
  <si>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</si>
  <si>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</si>
  <si>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</si>
  <si>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</si>
  <si>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</si>
  <si>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</si>
  <si>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</si>
  <si>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</si>
  <si>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</si>
  <si>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</si>
  <si>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</si>
  <si>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</si>
  <si>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</si>
  <si>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</si>
  <si>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</si>
  <si>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</si>
  <si>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</si>
  <si>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</si>
  <si>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</si>
  <si>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</si>
  <si>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</si>
  <si>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</si>
  <si>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</si>
  <si>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</si>
  <si>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</si>
  <si>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Иные межбюджетные трансферты</t>
  </si>
  <si>
    <t>000 1 03 02000 01 0000 110</t>
  </si>
  <si>
    <t xml:space="preserve">000 1 08 00000 00 0000 000
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</si>
  <si>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</si>
  <si>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3
</t>
  </si>
  <si>
    <t xml:space="preserve">000 1 08 03000 01 0000 110
</t>
  </si>
  <si>
    <t xml:space="preserve">000 1 16 03000 00 0000 140
</t>
  </si>
  <si>
    <t xml:space="preserve">Денежные взыскания (штрафы) за нарушение законодательства о налогах и сборах
</t>
  </si>
  <si>
    <t>в рублях</t>
  </si>
  <si>
    <t>в %</t>
  </si>
  <si>
    <t>000 1 17 00000 00 0000 000</t>
  </si>
  <si>
    <t>ПРОЧИЕ НЕНАЛОГОВЫЕ ДОХОДЫ</t>
  </si>
  <si>
    <t xml:space="preserve">000 1 17 01000 00 0000 180
</t>
  </si>
  <si>
    <t xml:space="preserve">Невыясненные поступления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</si>
  <si>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</si>
  <si>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</si>
  <si>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</si>
  <si>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 xml:space="preserve"> от .04.2019 г. №                                                           </t>
  </si>
  <si>
    <t>Сводные показатели исполнения доходной части бюджета МО Красноуфимский округ за 1 квартал 2019 года</t>
  </si>
  <si>
    <t>Сумма средств, предусмотренная на 2019 год в решении о бюджете, руб.</t>
  </si>
  <si>
    <t>Исполнено за 1 квартал 2019г.</t>
  </si>
  <si>
    <t>000 2 02 10000 00 0000 150</t>
  </si>
  <si>
    <t>000 2 02 15001 04 0000 150</t>
  </si>
  <si>
    <t>000 2 02 20000 00 0000 150</t>
  </si>
  <si>
    <t>000 2 02 25016 04 0000 150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</si>
  <si>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</si>
  <si>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</si>
  <si>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</si>
  <si>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</si>
  <si>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</si>
  <si>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000 2 02 29999 04 0000 150</t>
  </si>
  <si>
    <t>000 2 02 30000 00 0000 150</t>
  </si>
  <si>
    <t>000 2 02 30022 04 0000 150</t>
  </si>
  <si>
    <t>000 2 02 30024 04 0000 150</t>
  </si>
  <si>
    <t xml:space="preserve">Прочие субсидии бюджетам городских округов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</si>
  <si>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</si>
  <si>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</si>
  <si>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000 2 02 35118 04 0000 150</t>
  </si>
  <si>
    <t xml:space="preserve">000 2 02 35120 04 0000 150
</t>
  </si>
  <si>
    <t>000 2 02 35250 04 0000 150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</si>
  <si>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</si>
  <si>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</si>
  <si>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</si>
  <si>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000 2 02 40000 00 0000 150</t>
  </si>
  <si>
    <t>Прочие субвенции бюджетам городских округов</t>
  </si>
  <si>
    <t xml:space="preserve">000 2 02 49999 04 0000 150
</t>
  </si>
  <si>
    <t xml:space="preserve">000 2 19 35250 04 0000 150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</si>
  <si>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</si>
  <si>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</si>
  <si>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межбюджетные трансферты, передаваемые бюджетам городских округов 
</t>
  </si>
  <si>
    <t xml:space="preserve"> к постановлению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</si>
</sst>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171" fontId="5" fillId="0" borderId="10" xfId="60" applyFont="1" applyFill="1" applyBorder="1" applyAlignment="1">
      <alignment vertical="top"/>
    </xf>
    <xf numFmtId="171" fontId="5" fillId="0" borderId="10" xfId="6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NumberFormat="1" applyFont="1" applyFill="1" applyBorder="1" applyAlignment="1">
      <alignment vertical="top" wrapText="1"/>
    </xf>
    <xf numFmtId="171" fontId="8" fillId="0" borderId="10" xfId="60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vertical="top"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171" fontId="8" fillId="0" borderId="10" xfId="6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0" t="s">
        <v>34</v>
      </c>
      <c r="C1" s="60"/>
    </row>
    <row r="2" spans="2:3" ht="15">
      <c r="B2" s="60" t="s">
        <v>33</v>
      </c>
      <c r="C2" s="60"/>
    </row>
    <row r="3" spans="2:3" ht="15">
      <c r="B3" s="60" t="s">
        <v>38</v>
      </c>
      <c r="C3" s="60"/>
    </row>
    <row r="4" spans="2:3" ht="15">
      <c r="B4" s="60" t="s">
        <v>40</v>
      </c>
      <c r="C4" s="60"/>
    </row>
    <row r="5" spans="2:3" ht="15">
      <c r="B5" s="16"/>
      <c r="C5" s="14"/>
    </row>
    <row r="6" spans="1:3" ht="15">
      <c r="A6" s="59" t="s">
        <v>39</v>
      </c>
      <c r="B6" s="59"/>
      <c r="C6" s="59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selection activeCell="E7" sqref="E7:F7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48.00390625" style="0" customWidth="1"/>
    <col min="4" max="4" width="15.75390625" style="0" customWidth="1"/>
    <col min="5" max="5" width="14.875" style="0" customWidth="1"/>
    <col min="6" max="8" width="8.75390625" style="0" customWidth="1"/>
  </cols>
  <sheetData>
    <row r="1" spans="1:5" ht="15">
      <c r="A1" s="26"/>
      <c r="B1" s="26"/>
      <c r="C1" s="81" t="s">
        <v>156</v>
      </c>
      <c r="D1" s="81"/>
      <c r="E1" s="82"/>
    </row>
    <row r="2" spans="1:5" ht="14.25" customHeight="1">
      <c r="A2" s="26"/>
      <c r="B2" s="26"/>
      <c r="C2" s="83" t="s">
        <v>218</v>
      </c>
      <c r="D2" s="81"/>
      <c r="E2" s="74"/>
    </row>
    <row r="3" spans="1:5" ht="16.5" customHeight="1">
      <c r="A3" s="26"/>
      <c r="B3" s="26"/>
      <c r="C3" s="83" t="s">
        <v>185</v>
      </c>
      <c r="D3" s="81"/>
      <c r="E3" s="82"/>
    </row>
    <row r="4" spans="1:5" ht="18" customHeight="1">
      <c r="A4" s="26"/>
      <c r="B4" s="26"/>
      <c r="C4" s="27"/>
      <c r="D4" s="28"/>
      <c r="E4" s="28"/>
    </row>
    <row r="5" spans="1:6" ht="18" customHeight="1">
      <c r="A5" s="26"/>
      <c r="B5" s="80" t="s">
        <v>186</v>
      </c>
      <c r="C5" s="80"/>
      <c r="D5" s="80"/>
      <c r="E5" s="80"/>
      <c r="F5" s="80"/>
    </row>
    <row r="6" spans="1:5" ht="21.75" customHeight="1">
      <c r="A6" s="26"/>
      <c r="B6" s="26"/>
      <c r="C6" s="26"/>
      <c r="D6" s="26"/>
      <c r="E6" s="26"/>
    </row>
    <row r="7" spans="1:6" ht="42" customHeight="1">
      <c r="A7" s="75" t="s">
        <v>99</v>
      </c>
      <c r="B7" s="75" t="s">
        <v>100</v>
      </c>
      <c r="C7" s="75" t="s">
        <v>27</v>
      </c>
      <c r="D7" s="78" t="s">
        <v>187</v>
      </c>
      <c r="E7" s="84" t="s">
        <v>188</v>
      </c>
      <c r="F7" s="85"/>
    </row>
    <row r="8" spans="1:6" ht="33" customHeight="1">
      <c r="A8" s="76"/>
      <c r="B8" s="76"/>
      <c r="C8" s="77"/>
      <c r="D8" s="79"/>
      <c r="E8" s="29" t="s">
        <v>176</v>
      </c>
      <c r="F8" s="40" t="s">
        <v>177</v>
      </c>
    </row>
    <row r="9" spans="1:6" ht="15">
      <c r="A9" s="41" t="s">
        <v>104</v>
      </c>
      <c r="B9" s="42" t="s">
        <v>105</v>
      </c>
      <c r="C9" s="43" t="s">
        <v>106</v>
      </c>
      <c r="D9" s="44">
        <v>4</v>
      </c>
      <c r="E9" s="44">
        <v>5</v>
      </c>
      <c r="F9" s="44">
        <v>6</v>
      </c>
    </row>
    <row r="10" spans="1:6" ht="15">
      <c r="A10" s="50" t="s">
        <v>104</v>
      </c>
      <c r="B10" s="50" t="s">
        <v>107</v>
      </c>
      <c r="C10" s="51" t="s">
        <v>108</v>
      </c>
      <c r="D10" s="52">
        <f>D11+D13+D15+D20+D23+D25+D29+D31+D34+D38</f>
        <v>240383000</v>
      </c>
      <c r="E10" s="52">
        <f>E11+E13+E15+E20+E23+E25+E29+E31+E34+E38+E42</f>
        <v>53666207.98</v>
      </c>
      <c r="F10" s="53">
        <f>IF(D10=0,"-",IF(E10/D10*100&gt;110,"свыше 100",ROUND((E10/D10*100),1)))</f>
        <v>22.3</v>
      </c>
    </row>
    <row r="11" spans="1:6" ht="15">
      <c r="A11" s="54">
        <f>A10+1</f>
        <v>2</v>
      </c>
      <c r="B11" s="45" t="s">
        <v>109</v>
      </c>
      <c r="C11" s="55" t="s">
        <v>110</v>
      </c>
      <c r="D11" s="48">
        <f>D12</f>
        <v>136809000</v>
      </c>
      <c r="E11" s="48">
        <f>E12</f>
        <v>30835802.31</v>
      </c>
      <c r="F11" s="49">
        <f aca="true" t="shared" si="0" ref="F11:F62">IF(D11=0,"-",IF(E11/D11*100&gt;110,"свыше 100",ROUND((E11/D11*100),1)))</f>
        <v>22.5</v>
      </c>
    </row>
    <row r="12" spans="1:6" ht="15">
      <c r="A12" s="54">
        <f>A11+1</f>
        <v>3</v>
      </c>
      <c r="B12" s="45" t="s">
        <v>111</v>
      </c>
      <c r="C12" s="55" t="s">
        <v>97</v>
      </c>
      <c r="D12" s="48">
        <v>136809000</v>
      </c>
      <c r="E12" s="48">
        <v>30835802.31</v>
      </c>
      <c r="F12" s="49">
        <f t="shared" si="0"/>
        <v>22.5</v>
      </c>
    </row>
    <row r="13" spans="1:6" ht="26.25">
      <c r="A13" s="54">
        <f aca="true" t="shared" si="1" ref="A13:A66">A12+1</f>
        <v>4</v>
      </c>
      <c r="B13" s="45" t="s">
        <v>150</v>
      </c>
      <c r="C13" s="55" t="s">
        <v>151</v>
      </c>
      <c r="D13" s="48">
        <f>D14</f>
        <v>48700000</v>
      </c>
      <c r="E13" s="48">
        <f>E14</f>
        <v>12717560.62</v>
      </c>
      <c r="F13" s="49">
        <f t="shared" si="0"/>
        <v>26.1</v>
      </c>
    </row>
    <row r="14" spans="1:6" ht="26.25">
      <c r="A14" s="54">
        <f t="shared" si="1"/>
        <v>5</v>
      </c>
      <c r="B14" s="45" t="s">
        <v>169</v>
      </c>
      <c r="C14" s="55" t="s">
        <v>152</v>
      </c>
      <c r="D14" s="48">
        <v>48700000</v>
      </c>
      <c r="E14" s="48">
        <v>12717560.62</v>
      </c>
      <c r="F14" s="49">
        <f t="shared" si="0"/>
        <v>26.1</v>
      </c>
    </row>
    <row r="15" spans="1:6" ht="15">
      <c r="A15" s="54">
        <f t="shared" si="1"/>
        <v>6</v>
      </c>
      <c r="B15" s="45" t="s">
        <v>112</v>
      </c>
      <c r="C15" s="55" t="s">
        <v>113</v>
      </c>
      <c r="D15" s="48">
        <f>D16+D17+D18+D19</f>
        <v>6775000</v>
      </c>
      <c r="E15" s="48">
        <f>E16+E17+E18+E19</f>
        <v>2197274.48</v>
      </c>
      <c r="F15" s="49">
        <f t="shared" si="0"/>
        <v>32.4</v>
      </c>
    </row>
    <row r="16" spans="1:6" ht="26.25">
      <c r="A16" s="54">
        <f t="shared" si="1"/>
        <v>7</v>
      </c>
      <c r="B16" s="45" t="s">
        <v>162</v>
      </c>
      <c r="C16" s="55" t="s">
        <v>155</v>
      </c>
      <c r="D16" s="48">
        <v>2854000</v>
      </c>
      <c r="E16" s="48">
        <v>990266.58</v>
      </c>
      <c r="F16" s="49">
        <f t="shared" si="0"/>
        <v>34.7</v>
      </c>
    </row>
    <row r="17" spans="1:6" ht="26.25">
      <c r="A17" s="54">
        <f t="shared" si="1"/>
        <v>8</v>
      </c>
      <c r="B17" s="45" t="s">
        <v>114</v>
      </c>
      <c r="C17" s="46" t="s">
        <v>96</v>
      </c>
      <c r="D17" s="47">
        <v>3097000</v>
      </c>
      <c r="E17" s="47">
        <v>712000.5</v>
      </c>
      <c r="F17" s="49">
        <f t="shared" si="0"/>
        <v>23</v>
      </c>
    </row>
    <row r="18" spans="1:6" ht="15">
      <c r="A18" s="54">
        <f t="shared" si="1"/>
        <v>9</v>
      </c>
      <c r="B18" s="45" t="s">
        <v>144</v>
      </c>
      <c r="C18" s="55" t="s">
        <v>16</v>
      </c>
      <c r="D18" s="48">
        <v>675000</v>
      </c>
      <c r="E18" s="48">
        <v>270082</v>
      </c>
      <c r="F18" s="49">
        <f t="shared" si="0"/>
        <v>40</v>
      </c>
    </row>
    <row r="19" spans="1:6" ht="26.25">
      <c r="A19" s="54">
        <f t="shared" si="1"/>
        <v>10</v>
      </c>
      <c r="B19" s="45" t="s">
        <v>145</v>
      </c>
      <c r="C19" s="55" t="s">
        <v>146</v>
      </c>
      <c r="D19" s="48">
        <v>149000</v>
      </c>
      <c r="E19" s="48">
        <v>224925.4</v>
      </c>
      <c r="F19" s="49" t="str">
        <f t="shared" si="0"/>
        <v>свыше 100</v>
      </c>
    </row>
    <row r="20" spans="1:6" ht="15">
      <c r="A20" s="54">
        <f t="shared" si="1"/>
        <v>11</v>
      </c>
      <c r="B20" s="45" t="s">
        <v>115</v>
      </c>
      <c r="C20" s="55" t="s">
        <v>116</v>
      </c>
      <c r="D20" s="48">
        <f>D21+D22</f>
        <v>20125000</v>
      </c>
      <c r="E20" s="48">
        <f>E21+E22</f>
        <v>2752182.99</v>
      </c>
      <c r="F20" s="49">
        <f t="shared" si="0"/>
        <v>13.7</v>
      </c>
    </row>
    <row r="21" spans="1:6" ht="15">
      <c r="A21" s="54">
        <f t="shared" si="1"/>
        <v>12</v>
      </c>
      <c r="B21" s="45" t="s">
        <v>117</v>
      </c>
      <c r="C21" s="56" t="s">
        <v>35</v>
      </c>
      <c r="D21" s="47">
        <v>7302000</v>
      </c>
      <c r="E21" s="47">
        <v>561018.89</v>
      </c>
      <c r="F21" s="49">
        <f t="shared" si="0"/>
        <v>7.7</v>
      </c>
    </row>
    <row r="22" spans="1:6" ht="15">
      <c r="A22" s="54">
        <f t="shared" si="1"/>
        <v>13</v>
      </c>
      <c r="B22" s="45" t="s">
        <v>118</v>
      </c>
      <c r="C22" s="56" t="s">
        <v>3</v>
      </c>
      <c r="D22" s="47">
        <v>12823000</v>
      </c>
      <c r="E22" s="47">
        <v>2191164.1</v>
      </c>
      <c r="F22" s="49">
        <f t="shared" si="0"/>
        <v>17.1</v>
      </c>
    </row>
    <row r="23" spans="1:6" ht="16.5" customHeight="1">
      <c r="A23" s="54">
        <f t="shared" si="1"/>
        <v>14</v>
      </c>
      <c r="B23" s="57" t="s">
        <v>170</v>
      </c>
      <c r="C23" s="56" t="s">
        <v>171</v>
      </c>
      <c r="D23" s="47">
        <f>D24</f>
        <v>0</v>
      </c>
      <c r="E23" s="47">
        <f>E24</f>
        <v>980.39</v>
      </c>
      <c r="F23" s="49" t="str">
        <f t="shared" si="0"/>
        <v>-</v>
      </c>
    </row>
    <row r="24" spans="1:6" ht="16.5" customHeight="1">
      <c r="A24" s="54">
        <f t="shared" si="1"/>
        <v>15</v>
      </c>
      <c r="B24" s="57" t="s">
        <v>173</v>
      </c>
      <c r="C24" s="46" t="s">
        <v>172</v>
      </c>
      <c r="D24" s="47">
        <v>0</v>
      </c>
      <c r="E24" s="47">
        <v>980.39</v>
      </c>
      <c r="F24" s="49" t="str">
        <f t="shared" si="0"/>
        <v>-</v>
      </c>
    </row>
    <row r="25" spans="1:6" ht="39">
      <c r="A25" s="54">
        <f t="shared" si="1"/>
        <v>16</v>
      </c>
      <c r="B25" s="45" t="s">
        <v>119</v>
      </c>
      <c r="C25" s="55" t="s">
        <v>120</v>
      </c>
      <c r="D25" s="48">
        <f>SUM(D26:D28)</f>
        <v>10286000</v>
      </c>
      <c r="E25" s="48">
        <f>SUM(E26:E28)</f>
        <v>1816566.37</v>
      </c>
      <c r="F25" s="49">
        <f t="shared" si="0"/>
        <v>17.7</v>
      </c>
    </row>
    <row r="26" spans="1:6" ht="26.25">
      <c r="A26" s="54">
        <f t="shared" si="1"/>
        <v>17</v>
      </c>
      <c r="B26" s="45" t="s">
        <v>157</v>
      </c>
      <c r="C26" s="55" t="s">
        <v>158</v>
      </c>
      <c r="D26" s="48">
        <v>163000</v>
      </c>
      <c r="E26" s="48">
        <v>0</v>
      </c>
      <c r="F26" s="49">
        <f t="shared" si="0"/>
        <v>0</v>
      </c>
    </row>
    <row r="27" spans="1:6" ht="66.75" customHeight="1">
      <c r="A27" s="54">
        <f t="shared" si="1"/>
        <v>18</v>
      </c>
      <c r="B27" s="45" t="s">
        <v>121</v>
      </c>
      <c r="C27" s="55" t="s">
        <v>154</v>
      </c>
      <c r="D27" s="48">
        <v>9833000</v>
      </c>
      <c r="E27" s="48">
        <v>1802199.01</v>
      </c>
      <c r="F27" s="49">
        <f t="shared" si="0"/>
        <v>18.3</v>
      </c>
    </row>
    <row r="28" spans="1:6" ht="66">
      <c r="A28" s="54">
        <f t="shared" si="1"/>
        <v>19</v>
      </c>
      <c r="B28" s="45" t="s">
        <v>122</v>
      </c>
      <c r="C28" s="55" t="s">
        <v>123</v>
      </c>
      <c r="D28" s="48">
        <v>290000</v>
      </c>
      <c r="E28" s="48">
        <v>14367.36</v>
      </c>
      <c r="F28" s="49">
        <f t="shared" si="0"/>
        <v>5</v>
      </c>
    </row>
    <row r="29" spans="1:6" ht="26.25">
      <c r="A29" s="54">
        <f t="shared" si="1"/>
        <v>20</v>
      </c>
      <c r="B29" s="45" t="s">
        <v>124</v>
      </c>
      <c r="C29" s="55" t="s">
        <v>125</v>
      </c>
      <c r="D29" s="48">
        <f>D30</f>
        <v>150000</v>
      </c>
      <c r="E29" s="48">
        <f>E30</f>
        <v>10281.18</v>
      </c>
      <c r="F29" s="49">
        <f t="shared" si="0"/>
        <v>6.9</v>
      </c>
    </row>
    <row r="30" spans="1:6" ht="15">
      <c r="A30" s="54">
        <f t="shared" si="1"/>
        <v>21</v>
      </c>
      <c r="B30" s="45" t="s">
        <v>126</v>
      </c>
      <c r="C30" s="55" t="s">
        <v>98</v>
      </c>
      <c r="D30" s="48">
        <v>150000</v>
      </c>
      <c r="E30" s="48">
        <v>10281.18</v>
      </c>
      <c r="F30" s="49">
        <f t="shared" si="0"/>
        <v>6.9</v>
      </c>
    </row>
    <row r="31" spans="1:6" ht="26.25">
      <c r="A31" s="54">
        <f t="shared" si="1"/>
        <v>22</v>
      </c>
      <c r="B31" s="45" t="s">
        <v>127</v>
      </c>
      <c r="C31" s="55" t="s">
        <v>153</v>
      </c>
      <c r="D31" s="48">
        <f>D32+D33</f>
        <v>15920000</v>
      </c>
      <c r="E31" s="48">
        <f>E32+E33</f>
        <v>3048744.14</v>
      </c>
      <c r="F31" s="49">
        <f t="shared" si="0"/>
        <v>19.2</v>
      </c>
    </row>
    <row r="32" spans="1:6" ht="15">
      <c r="A32" s="54">
        <f t="shared" si="1"/>
        <v>23</v>
      </c>
      <c r="B32" s="45" t="s">
        <v>147</v>
      </c>
      <c r="C32" s="55" t="s">
        <v>128</v>
      </c>
      <c r="D32" s="47">
        <v>15081000</v>
      </c>
      <c r="E32" s="47">
        <v>2947056.04</v>
      </c>
      <c r="F32" s="49">
        <f t="shared" si="0"/>
        <v>19.5</v>
      </c>
    </row>
    <row r="33" spans="1:6" ht="15">
      <c r="A33" s="54">
        <f t="shared" si="1"/>
        <v>24</v>
      </c>
      <c r="B33" s="45" t="s">
        <v>129</v>
      </c>
      <c r="C33" s="55" t="s">
        <v>103</v>
      </c>
      <c r="D33" s="47">
        <v>839000</v>
      </c>
      <c r="E33" s="47">
        <v>101688.1</v>
      </c>
      <c r="F33" s="49">
        <f t="shared" si="0"/>
        <v>12.1</v>
      </c>
    </row>
    <row r="34" spans="1:6" ht="26.25">
      <c r="A34" s="54">
        <f t="shared" si="1"/>
        <v>25</v>
      </c>
      <c r="B34" s="45" t="s">
        <v>130</v>
      </c>
      <c r="C34" s="55" t="s">
        <v>131</v>
      </c>
      <c r="D34" s="48">
        <f>D35+D36+D37</f>
        <v>1420000</v>
      </c>
      <c r="E34" s="48">
        <f>E35+E36+E37</f>
        <v>115548.51000000001</v>
      </c>
      <c r="F34" s="49">
        <f t="shared" si="0"/>
        <v>8.1</v>
      </c>
    </row>
    <row r="35" spans="1:6" ht="15">
      <c r="A35" s="54">
        <f t="shared" si="1"/>
        <v>26</v>
      </c>
      <c r="B35" s="45" t="s">
        <v>132</v>
      </c>
      <c r="C35" s="46" t="s">
        <v>102</v>
      </c>
      <c r="D35" s="47">
        <v>100000</v>
      </c>
      <c r="E35" s="47">
        <v>0</v>
      </c>
      <c r="F35" s="49">
        <f t="shared" si="0"/>
        <v>0</v>
      </c>
    </row>
    <row r="36" spans="1:6" ht="66">
      <c r="A36" s="54">
        <f t="shared" si="1"/>
        <v>27</v>
      </c>
      <c r="B36" s="45" t="s">
        <v>133</v>
      </c>
      <c r="C36" s="55" t="s">
        <v>163</v>
      </c>
      <c r="D36" s="47">
        <v>1020000</v>
      </c>
      <c r="E36" s="47">
        <v>84829.94</v>
      </c>
      <c r="F36" s="49">
        <f t="shared" si="0"/>
        <v>8.3</v>
      </c>
    </row>
    <row r="37" spans="1:6" ht="26.25">
      <c r="A37" s="54">
        <f t="shared" si="1"/>
        <v>28</v>
      </c>
      <c r="B37" s="45" t="s">
        <v>134</v>
      </c>
      <c r="C37" s="55" t="s">
        <v>164</v>
      </c>
      <c r="D37" s="47">
        <v>300000</v>
      </c>
      <c r="E37" s="47">
        <v>30718.57</v>
      </c>
      <c r="F37" s="49">
        <f t="shared" si="0"/>
        <v>10.2</v>
      </c>
    </row>
    <row r="38" spans="1:6" ht="15">
      <c r="A38" s="54">
        <f t="shared" si="1"/>
        <v>29</v>
      </c>
      <c r="B38" s="45" t="s">
        <v>135</v>
      </c>
      <c r="C38" s="55" t="s">
        <v>136</v>
      </c>
      <c r="D38" s="48">
        <f>SUM(D40:D41)</f>
        <v>198000</v>
      </c>
      <c r="E38" s="48">
        <f>SUM(E39:E41)</f>
        <v>163927.99000000002</v>
      </c>
      <c r="F38" s="49">
        <f t="shared" si="0"/>
        <v>82.8</v>
      </c>
    </row>
    <row r="39" spans="1:6" ht="27.75" customHeight="1">
      <c r="A39" s="54">
        <f t="shared" si="1"/>
        <v>30</v>
      </c>
      <c r="B39" s="57" t="s">
        <v>174</v>
      </c>
      <c r="C39" s="55" t="s">
        <v>175</v>
      </c>
      <c r="D39" s="48">
        <v>0</v>
      </c>
      <c r="E39" s="48">
        <v>-65.16</v>
      </c>
      <c r="F39" s="49" t="str">
        <f t="shared" si="0"/>
        <v>-</v>
      </c>
    </row>
    <row r="40" spans="1:6" ht="29.25" customHeight="1">
      <c r="A40" s="54">
        <f t="shared" si="1"/>
        <v>31</v>
      </c>
      <c r="B40" s="45" t="s">
        <v>148</v>
      </c>
      <c r="C40" s="55" t="s">
        <v>149</v>
      </c>
      <c r="D40" s="48">
        <v>107000</v>
      </c>
      <c r="E40" s="48">
        <v>3209.42</v>
      </c>
      <c r="F40" s="49">
        <f t="shared" si="0"/>
        <v>3</v>
      </c>
    </row>
    <row r="41" spans="1:8" ht="26.25">
      <c r="A41" s="54">
        <f t="shared" si="1"/>
        <v>32</v>
      </c>
      <c r="B41" s="45" t="s">
        <v>137</v>
      </c>
      <c r="C41" s="55" t="s">
        <v>37</v>
      </c>
      <c r="D41" s="48">
        <v>91000</v>
      </c>
      <c r="E41" s="48">
        <v>160783.73</v>
      </c>
      <c r="F41" s="49" t="str">
        <f t="shared" si="0"/>
        <v>свыше 100</v>
      </c>
      <c r="G41" s="39"/>
      <c r="H41" s="39"/>
    </row>
    <row r="42" spans="1:8" ht="15">
      <c r="A42" s="54">
        <f t="shared" si="1"/>
        <v>33</v>
      </c>
      <c r="B42" s="45" t="s">
        <v>178</v>
      </c>
      <c r="C42" s="55" t="s">
        <v>179</v>
      </c>
      <c r="D42" s="48">
        <v>0</v>
      </c>
      <c r="E42" s="48">
        <f>E43</f>
        <v>7339</v>
      </c>
      <c r="F42" s="49" t="str">
        <f t="shared" si="0"/>
        <v>-</v>
      </c>
      <c r="G42" s="39"/>
      <c r="H42" s="39"/>
    </row>
    <row r="43" spans="1:8" ht="26.25">
      <c r="A43" s="54">
        <f t="shared" si="1"/>
        <v>34</v>
      </c>
      <c r="B43" s="57" t="s">
        <v>180</v>
      </c>
      <c r="C43" s="55" t="s">
        <v>181</v>
      </c>
      <c r="D43" s="48">
        <v>0</v>
      </c>
      <c r="E43" s="48">
        <v>7339</v>
      </c>
      <c r="F43" s="49" t="str">
        <f t="shared" si="0"/>
        <v>-</v>
      </c>
      <c r="G43" s="39"/>
      <c r="H43" s="39"/>
    </row>
    <row r="44" spans="1:6" ht="15">
      <c r="A44" s="54">
        <f t="shared" si="1"/>
        <v>35</v>
      </c>
      <c r="B44" s="50" t="s">
        <v>138</v>
      </c>
      <c r="C44" s="51" t="s">
        <v>139</v>
      </c>
      <c r="D44" s="52">
        <f>D45</f>
        <v>1052691384</v>
      </c>
      <c r="E44" s="52">
        <f>E45+E63</f>
        <v>238122679.48000002</v>
      </c>
      <c r="F44" s="53">
        <f t="shared" si="0"/>
        <v>22.6</v>
      </c>
    </row>
    <row r="45" spans="1:6" ht="26.25" customHeight="1">
      <c r="A45" s="54">
        <f t="shared" si="1"/>
        <v>36</v>
      </c>
      <c r="B45" s="50" t="s">
        <v>140</v>
      </c>
      <c r="C45" s="51" t="s">
        <v>141</v>
      </c>
      <c r="D45" s="52">
        <f>D46+D48+D53+D61</f>
        <v>1052691384</v>
      </c>
      <c r="E45" s="52">
        <f>E46+E48+E53+E61</f>
        <v>242478686.49</v>
      </c>
      <c r="F45" s="53">
        <f t="shared" si="0"/>
        <v>23</v>
      </c>
    </row>
    <row r="46" spans="1:6" ht="25.5" customHeight="1">
      <c r="A46" s="54">
        <f t="shared" si="1"/>
        <v>37</v>
      </c>
      <c r="B46" s="45" t="s">
        <v>189</v>
      </c>
      <c r="C46" s="55" t="s">
        <v>159</v>
      </c>
      <c r="D46" s="48">
        <f>SUM(D47:D47)</f>
        <v>230787000</v>
      </c>
      <c r="E46" s="48">
        <f>SUM(E47:E47)</f>
        <v>38466000</v>
      </c>
      <c r="F46" s="49">
        <f t="shared" si="0"/>
        <v>16.7</v>
      </c>
    </row>
    <row r="47" spans="1:6" ht="26.25" customHeight="1">
      <c r="A47" s="54">
        <f t="shared" si="1"/>
        <v>38</v>
      </c>
      <c r="B47" s="45" t="s">
        <v>190</v>
      </c>
      <c r="C47" s="55" t="s">
        <v>203</v>
      </c>
      <c r="D47" s="48">
        <v>230787000</v>
      </c>
      <c r="E47" s="48">
        <v>38466000</v>
      </c>
      <c r="F47" s="49">
        <f t="shared" si="0"/>
        <v>16.7</v>
      </c>
    </row>
    <row r="48" spans="1:6" ht="26.25">
      <c r="A48" s="54">
        <f t="shared" si="1"/>
        <v>39</v>
      </c>
      <c r="B48" s="45" t="s">
        <v>191</v>
      </c>
      <c r="C48" s="55" t="s">
        <v>160</v>
      </c>
      <c r="D48" s="48">
        <f>SUM(D49:D52)</f>
        <v>321434084</v>
      </c>
      <c r="E48" s="48">
        <f>SUM(E49:E52)</f>
        <v>63188400</v>
      </c>
      <c r="F48" s="49">
        <f t="shared" si="0"/>
        <v>19.7</v>
      </c>
    </row>
    <row r="49" spans="1:6" ht="41.25" customHeight="1">
      <c r="A49" s="54">
        <f t="shared" si="1"/>
        <v>40</v>
      </c>
      <c r="B49" s="45" t="s">
        <v>192</v>
      </c>
      <c r="C49" s="55" t="s">
        <v>193</v>
      </c>
      <c r="D49" s="48">
        <v>18000000</v>
      </c>
      <c r="E49" s="48">
        <v>0</v>
      </c>
      <c r="F49" s="49">
        <f t="shared" si="0"/>
        <v>0</v>
      </c>
    </row>
    <row r="50" spans="1:6" ht="54" customHeight="1">
      <c r="A50" s="54">
        <f t="shared" si="1"/>
        <v>41</v>
      </c>
      <c r="B50" s="45" t="s">
        <v>194</v>
      </c>
      <c r="C50" s="55" t="s">
        <v>195</v>
      </c>
      <c r="D50" s="48">
        <v>1932984</v>
      </c>
      <c r="E50" s="48">
        <v>0</v>
      </c>
      <c r="F50" s="49">
        <f t="shared" si="0"/>
        <v>0</v>
      </c>
    </row>
    <row r="51" spans="1:6" ht="29.25" customHeight="1">
      <c r="A51" s="54">
        <f t="shared" si="1"/>
        <v>42</v>
      </c>
      <c r="B51" s="45" t="s">
        <v>196</v>
      </c>
      <c r="C51" s="55" t="s">
        <v>197</v>
      </c>
      <c r="D51" s="48">
        <v>18637500</v>
      </c>
      <c r="E51" s="48">
        <v>0</v>
      </c>
      <c r="F51" s="49">
        <f t="shared" si="0"/>
        <v>0</v>
      </c>
    </row>
    <row r="52" spans="1:6" ht="22.5" customHeight="1">
      <c r="A52" s="54">
        <f t="shared" si="1"/>
        <v>43</v>
      </c>
      <c r="B52" s="45" t="s">
        <v>198</v>
      </c>
      <c r="C52" s="46" t="s">
        <v>202</v>
      </c>
      <c r="D52" s="47">
        <v>282863600</v>
      </c>
      <c r="E52" s="48">
        <v>63188400</v>
      </c>
      <c r="F52" s="49">
        <f t="shared" si="0"/>
        <v>22.3</v>
      </c>
    </row>
    <row r="53" spans="1:6" ht="26.25">
      <c r="A53" s="54">
        <f t="shared" si="1"/>
        <v>44</v>
      </c>
      <c r="B53" s="45" t="s">
        <v>199</v>
      </c>
      <c r="C53" s="55" t="s">
        <v>165</v>
      </c>
      <c r="D53" s="48">
        <f>SUM(D54:D60)</f>
        <v>499341700</v>
      </c>
      <c r="E53" s="48">
        <f>SUM(E54:E60)</f>
        <v>140262686.49</v>
      </c>
      <c r="F53" s="49">
        <f t="shared" si="0"/>
        <v>28.1</v>
      </c>
    </row>
    <row r="54" spans="1:6" ht="39">
      <c r="A54" s="54">
        <f t="shared" si="1"/>
        <v>45</v>
      </c>
      <c r="B54" s="45" t="s">
        <v>200</v>
      </c>
      <c r="C54" s="55" t="s">
        <v>166</v>
      </c>
      <c r="D54" s="48">
        <v>13580000</v>
      </c>
      <c r="E54" s="48">
        <v>3461527.19</v>
      </c>
      <c r="F54" s="49">
        <f t="shared" si="0"/>
        <v>25.5</v>
      </c>
    </row>
    <row r="55" spans="1:6" ht="26.25">
      <c r="A55" s="54">
        <f t="shared" si="1"/>
        <v>46</v>
      </c>
      <c r="B55" s="45" t="s">
        <v>201</v>
      </c>
      <c r="C55" s="55" t="s">
        <v>204</v>
      </c>
      <c r="D55" s="47">
        <v>86179800</v>
      </c>
      <c r="E55" s="47">
        <v>35510910</v>
      </c>
      <c r="F55" s="49">
        <f t="shared" si="0"/>
        <v>41.2</v>
      </c>
    </row>
    <row r="56" spans="1:6" ht="39">
      <c r="A56" s="54">
        <f t="shared" si="1"/>
        <v>47</v>
      </c>
      <c r="B56" s="45" t="s">
        <v>205</v>
      </c>
      <c r="C56" s="55" t="s">
        <v>161</v>
      </c>
      <c r="D56" s="47">
        <v>1477500</v>
      </c>
      <c r="E56" s="47">
        <v>369400</v>
      </c>
      <c r="F56" s="49">
        <f t="shared" si="0"/>
        <v>25</v>
      </c>
    </row>
    <row r="57" spans="1:6" ht="78.75">
      <c r="A57" s="54">
        <f t="shared" si="1"/>
        <v>48</v>
      </c>
      <c r="B57" s="57" t="s">
        <v>206</v>
      </c>
      <c r="C57" s="55" t="s">
        <v>167</v>
      </c>
      <c r="D57" s="47">
        <v>800</v>
      </c>
      <c r="E57" s="47">
        <v>0</v>
      </c>
      <c r="F57" s="49">
        <f t="shared" si="0"/>
        <v>0</v>
      </c>
    </row>
    <row r="58" spans="1:6" ht="57.75" customHeight="1">
      <c r="A58" s="54">
        <f t="shared" si="1"/>
        <v>49</v>
      </c>
      <c r="B58" s="45" t="s">
        <v>207</v>
      </c>
      <c r="C58" s="55" t="s">
        <v>142</v>
      </c>
      <c r="D58" s="47">
        <v>8017000</v>
      </c>
      <c r="E58" s="47">
        <v>3552500</v>
      </c>
      <c r="F58" s="49">
        <f t="shared" si="0"/>
        <v>44.3</v>
      </c>
    </row>
    <row r="59" spans="1:6" ht="52.5">
      <c r="A59" s="54">
        <f t="shared" si="1"/>
        <v>50</v>
      </c>
      <c r="B59" s="57" t="s">
        <v>208</v>
      </c>
      <c r="C59" s="55" t="s">
        <v>209</v>
      </c>
      <c r="D59" s="47">
        <v>12600</v>
      </c>
      <c r="E59" s="47">
        <v>1349.3</v>
      </c>
      <c r="F59" s="49">
        <f t="shared" si="0"/>
        <v>10.7</v>
      </c>
    </row>
    <row r="60" spans="1:6" ht="15">
      <c r="A60" s="54">
        <f t="shared" si="1"/>
        <v>51</v>
      </c>
      <c r="B60" s="45" t="s">
        <v>210</v>
      </c>
      <c r="C60" s="55" t="s">
        <v>212</v>
      </c>
      <c r="D60" s="47">
        <v>390074000</v>
      </c>
      <c r="E60" s="47">
        <v>97367000</v>
      </c>
      <c r="F60" s="49">
        <f t="shared" si="0"/>
        <v>25</v>
      </c>
    </row>
    <row r="61" spans="1:6" ht="15">
      <c r="A61" s="54">
        <f t="shared" si="1"/>
        <v>52</v>
      </c>
      <c r="B61" s="45" t="s">
        <v>211</v>
      </c>
      <c r="C61" s="55" t="s">
        <v>168</v>
      </c>
      <c r="D61" s="47">
        <f>D62</f>
        <v>1128600</v>
      </c>
      <c r="E61" s="47">
        <f>E62</f>
        <v>561600</v>
      </c>
      <c r="F61" s="49">
        <f t="shared" si="0"/>
        <v>49.8</v>
      </c>
    </row>
    <row r="62" spans="1:6" ht="39">
      <c r="A62" s="54">
        <f t="shared" si="1"/>
        <v>53</v>
      </c>
      <c r="B62" s="57" t="s">
        <v>213</v>
      </c>
      <c r="C62" s="55" t="s">
        <v>217</v>
      </c>
      <c r="D62" s="47">
        <v>1128600</v>
      </c>
      <c r="E62" s="47">
        <v>561600</v>
      </c>
      <c r="F62" s="49">
        <f t="shared" si="0"/>
        <v>49.8</v>
      </c>
    </row>
    <row r="63" spans="1:6" ht="39">
      <c r="A63" s="54">
        <f t="shared" si="1"/>
        <v>54</v>
      </c>
      <c r="B63" s="45" t="s">
        <v>182</v>
      </c>
      <c r="C63" s="55" t="s">
        <v>183</v>
      </c>
      <c r="D63" s="47">
        <v>0</v>
      </c>
      <c r="E63" s="47">
        <f>SUM(E64:E65)</f>
        <v>-4356007.01</v>
      </c>
      <c r="F63" s="49" t="str">
        <f>IF(D63=0,"-",IF(E63/D63*100&gt;110,"свыше 100",ROUND((E63/D63*100),1)))</f>
        <v>-</v>
      </c>
    </row>
    <row r="64" spans="1:6" ht="52.5">
      <c r="A64" s="54">
        <f t="shared" si="1"/>
        <v>55</v>
      </c>
      <c r="B64" s="57" t="s">
        <v>214</v>
      </c>
      <c r="C64" s="55" t="s">
        <v>184</v>
      </c>
      <c r="D64" s="47">
        <v>0</v>
      </c>
      <c r="E64" s="47">
        <v>-518061.06</v>
      </c>
      <c r="F64" s="49" t="str">
        <f>IF(D64=0,"-",IF(E64/D64*100&gt;110,"свыше 100",ROUND((E64/D64*100),1)))</f>
        <v>-</v>
      </c>
    </row>
    <row r="65" spans="1:6" ht="39">
      <c r="A65" s="54">
        <f t="shared" si="1"/>
        <v>56</v>
      </c>
      <c r="B65" s="57" t="s">
        <v>215</v>
      </c>
      <c r="C65" s="55" t="s">
        <v>216</v>
      </c>
      <c r="D65" s="47">
        <v>0</v>
      </c>
      <c r="E65" s="47">
        <v>-3837945.95</v>
      </c>
      <c r="F65" s="49" t="str">
        <f>IF(D65=0,"-",IF(E65/D65*100&gt;110,"свыше 100",ROUND((E65/D65*100),1)))</f>
        <v>-</v>
      </c>
    </row>
    <row r="66" spans="1:6" ht="15">
      <c r="A66" s="54">
        <f t="shared" si="1"/>
        <v>57</v>
      </c>
      <c r="B66" s="45" t="s">
        <v>143</v>
      </c>
      <c r="C66" s="51" t="s">
        <v>101</v>
      </c>
      <c r="D66" s="58">
        <f>D10+D44</f>
        <v>1293074384</v>
      </c>
      <c r="E66" s="58">
        <f>E10+E44</f>
        <v>291788887.46000004</v>
      </c>
      <c r="F66" s="53">
        <f>IF(D66=0,"-",IF(E66/D66*100&gt;110,"свыше 100",ROUND((E66/D66*100),1)))</f>
        <v>22.6</v>
      </c>
    </row>
    <row r="67" spans="1:5" ht="15">
      <c r="A67" s="30"/>
      <c r="B67" s="31"/>
      <c r="C67" s="26"/>
      <c r="D67" s="26"/>
      <c r="E67" s="26"/>
    </row>
    <row r="68" spans="1:5" ht="15">
      <c r="A68" s="69"/>
      <c r="B68" s="69"/>
      <c r="C68" s="69"/>
      <c r="D68" s="26"/>
      <c r="E68" s="26"/>
    </row>
    <row r="69" spans="1:5" ht="15">
      <c r="A69" s="32"/>
      <c r="B69" s="66"/>
      <c r="C69" s="72"/>
      <c r="D69" s="33"/>
      <c r="E69" s="33"/>
    </row>
    <row r="70" spans="1:5" ht="24" customHeight="1">
      <c r="A70" s="32"/>
      <c r="B70" s="66"/>
      <c r="C70" s="66"/>
      <c r="D70" s="33"/>
      <c r="E70" s="33"/>
    </row>
    <row r="71" spans="1:5" ht="18.75" customHeight="1">
      <c r="A71" s="68"/>
      <c r="B71" s="69"/>
      <c r="C71" s="69"/>
      <c r="D71" s="33"/>
      <c r="E71" s="33"/>
    </row>
    <row r="72" spans="1:5" ht="27.75" customHeight="1">
      <c r="A72" s="32"/>
      <c r="B72" s="65"/>
      <c r="C72" s="66"/>
      <c r="D72" s="33"/>
      <c r="E72" s="33"/>
    </row>
    <row r="73" spans="1:5" ht="15">
      <c r="A73" s="68"/>
      <c r="B73" s="69"/>
      <c r="C73" s="69"/>
      <c r="D73" s="34"/>
      <c r="E73" s="34"/>
    </row>
    <row r="74" spans="1:5" ht="27.75" customHeight="1">
      <c r="A74" s="26"/>
      <c r="B74" s="63"/>
      <c r="C74" s="67"/>
      <c r="D74" s="33"/>
      <c r="E74" s="33"/>
    </row>
    <row r="75" spans="1:5" ht="38.25" customHeight="1">
      <c r="A75" s="26"/>
      <c r="B75" s="63"/>
      <c r="C75" s="67"/>
      <c r="D75" s="33"/>
      <c r="E75" s="33"/>
    </row>
    <row r="76" spans="1:5" ht="30.75" customHeight="1">
      <c r="A76" s="26"/>
      <c r="B76" s="63"/>
      <c r="C76" s="64"/>
      <c r="D76" s="33"/>
      <c r="E76" s="33"/>
    </row>
    <row r="77" spans="1:5" ht="20.25" customHeight="1">
      <c r="A77" s="26"/>
      <c r="B77" s="63"/>
      <c r="C77" s="64"/>
      <c r="D77" s="33"/>
      <c r="E77" s="33"/>
    </row>
    <row r="78" spans="1:5" ht="24.75" customHeight="1">
      <c r="A78" s="26"/>
      <c r="B78" s="63"/>
      <c r="C78" s="64"/>
      <c r="D78" s="33"/>
      <c r="E78" s="33"/>
    </row>
    <row r="79" spans="1:5" ht="16.5" customHeight="1">
      <c r="A79" s="26"/>
      <c r="B79" s="63"/>
      <c r="C79" s="64"/>
      <c r="D79" s="33"/>
      <c r="E79" s="33"/>
    </row>
    <row r="80" spans="1:5" ht="40.5" customHeight="1">
      <c r="A80" s="26"/>
      <c r="B80" s="63"/>
      <c r="C80" s="64"/>
      <c r="D80" s="33"/>
      <c r="E80" s="33"/>
    </row>
    <row r="81" spans="1:5" ht="28.5" customHeight="1">
      <c r="A81" s="26"/>
      <c r="B81" s="63"/>
      <c r="C81" s="64"/>
      <c r="D81" s="33"/>
      <c r="E81" s="33"/>
    </row>
    <row r="82" spans="1:5" ht="54" customHeight="1">
      <c r="A82" s="26"/>
      <c r="B82" s="63"/>
      <c r="C82" s="64"/>
      <c r="D82" s="33"/>
      <c r="E82" s="33"/>
    </row>
    <row r="83" spans="1:5" ht="27.75" customHeight="1">
      <c r="A83" s="26"/>
      <c r="B83" s="63"/>
      <c r="C83" s="64"/>
      <c r="D83" s="33"/>
      <c r="E83" s="33"/>
    </row>
    <row r="84" spans="1:5" ht="15">
      <c r="A84" s="68"/>
      <c r="B84" s="69"/>
      <c r="C84" s="69"/>
      <c r="D84" s="34"/>
      <c r="E84" s="34"/>
    </row>
    <row r="85" spans="1:5" ht="13.5" customHeight="1">
      <c r="A85" s="26"/>
      <c r="B85" s="65"/>
      <c r="C85" s="66"/>
      <c r="D85" s="34"/>
      <c r="E85" s="34"/>
    </row>
    <row r="86" spans="1:5" ht="15" customHeight="1">
      <c r="A86" s="26"/>
      <c r="B86" s="66"/>
      <c r="C86" s="66"/>
      <c r="D86" s="34"/>
      <c r="E86" s="34"/>
    </row>
    <row r="87" spans="1:5" ht="14.25" customHeight="1">
      <c r="A87" s="26"/>
      <c r="B87" s="66"/>
      <c r="C87" s="66"/>
      <c r="D87" s="33"/>
      <c r="E87" s="33"/>
    </row>
    <row r="88" spans="1:5" ht="15">
      <c r="A88" s="26"/>
      <c r="B88" s="65"/>
      <c r="C88" s="66"/>
      <c r="D88" s="34"/>
      <c r="E88" s="34"/>
    </row>
    <row r="89" spans="1:5" ht="15">
      <c r="A89" s="26"/>
      <c r="B89" s="66"/>
      <c r="C89" s="66"/>
      <c r="D89" s="34"/>
      <c r="E89" s="34"/>
    </row>
    <row r="90" spans="1:5" ht="12.75" customHeight="1">
      <c r="A90" s="26"/>
      <c r="B90" s="72"/>
      <c r="C90" s="72"/>
      <c r="D90" s="33"/>
      <c r="E90" s="33"/>
    </row>
    <row r="91" spans="1:5" ht="15">
      <c r="A91" s="26"/>
      <c r="B91" s="65"/>
      <c r="C91" s="66"/>
      <c r="D91" s="33"/>
      <c r="E91" s="33"/>
    </row>
    <row r="92" spans="1:5" ht="15">
      <c r="A92" s="26"/>
      <c r="B92" s="66"/>
      <c r="C92" s="66"/>
      <c r="D92" s="33"/>
      <c r="E92" s="33"/>
    </row>
    <row r="93" spans="1:5" ht="14.25" customHeight="1">
      <c r="A93" s="26"/>
      <c r="B93" s="73"/>
      <c r="C93" s="73"/>
      <c r="D93" s="33"/>
      <c r="E93" s="33"/>
    </row>
    <row r="94" spans="1:5" ht="15">
      <c r="A94" s="26"/>
      <c r="B94" s="65"/>
      <c r="C94" s="66"/>
      <c r="D94" s="33"/>
      <c r="E94" s="33"/>
    </row>
    <row r="95" spans="1:5" ht="10.5" customHeight="1">
      <c r="A95" s="26"/>
      <c r="B95" s="73"/>
      <c r="C95" s="73"/>
      <c r="D95" s="33"/>
      <c r="E95" s="33"/>
    </row>
    <row r="96" spans="1:5" ht="37.5" customHeight="1">
      <c r="A96" s="26"/>
      <c r="B96" s="65"/>
      <c r="C96" s="65"/>
      <c r="D96" s="33"/>
      <c r="E96" s="33"/>
    </row>
    <row r="97" spans="1:5" ht="12.75" customHeight="1">
      <c r="A97" s="26"/>
      <c r="B97" s="65"/>
      <c r="C97" s="65"/>
      <c r="D97" s="33"/>
      <c r="E97" s="33"/>
    </row>
    <row r="98" spans="1:5" ht="12.75" customHeight="1">
      <c r="A98" s="26"/>
      <c r="B98" s="65"/>
      <c r="C98" s="65"/>
      <c r="D98" s="33"/>
      <c r="E98" s="33"/>
    </row>
    <row r="99" spans="1:5" ht="15">
      <c r="A99" s="68"/>
      <c r="B99" s="69"/>
      <c r="C99" s="69"/>
      <c r="D99" s="35"/>
      <c r="E99" s="35"/>
    </row>
    <row r="100" spans="1:5" ht="15.75" customHeight="1">
      <c r="A100" s="26"/>
      <c r="B100" s="66"/>
      <c r="C100" s="66"/>
      <c r="D100" s="34"/>
      <c r="E100" s="34"/>
    </row>
    <row r="101" spans="1:5" ht="15">
      <c r="A101" s="26"/>
      <c r="B101" s="66"/>
      <c r="C101" s="66"/>
      <c r="D101" s="34"/>
      <c r="E101" s="34"/>
    </row>
    <row r="102" spans="1:5" ht="15">
      <c r="A102" s="26"/>
      <c r="B102" s="66"/>
      <c r="C102" s="66"/>
      <c r="D102" s="34"/>
      <c r="E102" s="34"/>
    </row>
    <row r="103" spans="1:5" ht="18" customHeight="1">
      <c r="A103" s="26"/>
      <c r="B103" s="73"/>
      <c r="C103" s="73"/>
      <c r="D103" s="33"/>
      <c r="E103" s="33"/>
    </row>
    <row r="104" spans="1:5" ht="15">
      <c r="A104" s="26"/>
      <c r="B104" s="66"/>
      <c r="C104" s="66"/>
      <c r="D104" s="34"/>
      <c r="E104" s="34"/>
    </row>
    <row r="105" spans="1:5" ht="15">
      <c r="A105" s="26"/>
      <c r="B105" s="66"/>
      <c r="C105" s="66"/>
      <c r="D105" s="33"/>
      <c r="E105" s="33"/>
    </row>
    <row r="106" spans="1:5" ht="14.25" customHeight="1">
      <c r="A106" s="36"/>
      <c r="B106" s="73"/>
      <c r="C106" s="73"/>
      <c r="D106" s="37"/>
      <c r="E106" s="37"/>
    </row>
    <row r="107" spans="1:5" ht="15">
      <c r="A107" s="68"/>
      <c r="B107" s="69"/>
      <c r="C107" s="69"/>
      <c r="D107" s="22"/>
      <c r="E107" s="22"/>
    </row>
    <row r="108" spans="1:5" ht="48.75" customHeight="1">
      <c r="A108" s="22"/>
      <c r="B108" s="70"/>
      <c r="C108" s="71"/>
      <c r="D108" s="24"/>
      <c r="E108" s="24"/>
    </row>
    <row r="109" spans="1:5" ht="41.25" customHeight="1">
      <c r="A109" s="22"/>
      <c r="B109" s="70"/>
      <c r="C109" s="71"/>
      <c r="D109" s="24"/>
      <c r="E109" s="24"/>
    </row>
    <row r="110" spans="1:5" ht="26.25" customHeight="1">
      <c r="A110" s="22"/>
      <c r="B110" s="70"/>
      <c r="C110" s="74"/>
      <c r="D110" s="38"/>
      <c r="E110" s="38"/>
    </row>
    <row r="111" spans="1:5" ht="39" customHeight="1">
      <c r="A111" s="22"/>
      <c r="B111" s="70"/>
      <c r="C111" s="71"/>
      <c r="D111" s="38"/>
      <c r="E111" s="38"/>
    </row>
    <row r="112" spans="1:5" ht="69.75" customHeight="1">
      <c r="A112" s="22"/>
      <c r="B112" s="65"/>
      <c r="C112" s="65"/>
      <c r="D112" s="23"/>
      <c r="E112" s="23"/>
    </row>
    <row r="113" spans="1:5" ht="29.25" customHeight="1">
      <c r="A113" s="22"/>
      <c r="B113" s="70"/>
      <c r="C113" s="71"/>
      <c r="D113" s="38"/>
      <c r="E113" s="38"/>
    </row>
    <row r="114" spans="1:5" ht="24.75" customHeight="1">
      <c r="A114" s="22"/>
      <c r="B114" s="61"/>
      <c r="C114" s="62"/>
      <c r="D114" s="23"/>
      <c r="E114" s="23"/>
    </row>
    <row r="115" spans="1:5" ht="19.5" customHeight="1">
      <c r="A115" s="22"/>
      <c r="B115" s="25"/>
      <c r="C115" s="25"/>
      <c r="D115" s="24"/>
      <c r="E115" s="24"/>
    </row>
    <row r="116" spans="1:5" ht="15">
      <c r="A116" s="22"/>
      <c r="B116" s="22"/>
      <c r="C116" s="22"/>
      <c r="D116" s="22"/>
      <c r="E116" s="22"/>
    </row>
    <row r="117" spans="1:5" ht="15">
      <c r="A117" s="22"/>
      <c r="B117" s="22"/>
      <c r="C117" s="22"/>
      <c r="D117" s="22"/>
      <c r="E117" s="22"/>
    </row>
    <row r="118" spans="1:5" ht="15">
      <c r="A118" s="22"/>
      <c r="B118" s="22"/>
      <c r="C118" s="22"/>
      <c r="D118" s="22"/>
      <c r="E118" s="22"/>
    </row>
    <row r="119" spans="1:5" ht="15">
      <c r="A119" s="22"/>
      <c r="B119" s="22"/>
      <c r="C119" s="22"/>
      <c r="D119" s="22"/>
      <c r="E119" s="22"/>
    </row>
    <row r="120" spans="1:5" ht="15">
      <c r="A120" s="22"/>
      <c r="B120" s="22"/>
      <c r="C120" s="22"/>
      <c r="D120" s="22"/>
      <c r="E120" s="22"/>
    </row>
    <row r="121" spans="1:5" ht="15">
      <c r="A121" s="22"/>
      <c r="B121" s="22"/>
      <c r="C121" s="22"/>
      <c r="D121" s="22"/>
      <c r="E121" s="22"/>
    </row>
    <row r="122" spans="1:5" ht="15">
      <c r="A122" s="22"/>
      <c r="B122" s="22"/>
      <c r="C122" s="22"/>
      <c r="D122" s="22"/>
      <c r="E122" s="22"/>
    </row>
    <row r="123" spans="1:5" ht="15">
      <c r="A123" s="22"/>
      <c r="B123" s="22"/>
      <c r="C123" s="22"/>
      <c r="D123" s="22"/>
      <c r="E123" s="22"/>
    </row>
    <row r="124" spans="1:5" ht="15">
      <c r="A124" s="22"/>
      <c r="B124" s="22"/>
      <c r="C124" s="22"/>
      <c r="D124" s="22"/>
      <c r="E124" s="22"/>
    </row>
    <row r="125" spans="1:5" ht="15">
      <c r="A125" s="22"/>
      <c r="B125" s="22"/>
      <c r="C125" s="22"/>
      <c r="D125" s="22"/>
      <c r="E125" s="22"/>
    </row>
    <row r="126" spans="1:5" ht="15">
      <c r="A126" s="22"/>
      <c r="B126" s="22"/>
      <c r="C126" s="22"/>
      <c r="D126" s="22"/>
      <c r="E126" s="22"/>
    </row>
    <row r="127" spans="1:5" ht="15">
      <c r="A127" s="22"/>
      <c r="B127" s="22"/>
      <c r="C127" s="22"/>
      <c r="D127" s="22"/>
      <c r="E127" s="22"/>
    </row>
    <row r="128" spans="1:5" ht="15">
      <c r="A128" s="22"/>
      <c r="B128" s="22"/>
      <c r="C128" s="22"/>
      <c r="D128" s="22"/>
      <c r="E128" s="22"/>
    </row>
    <row r="129" spans="1:5" ht="15">
      <c r="A129" s="22"/>
      <c r="B129" s="22"/>
      <c r="C129" s="22"/>
      <c r="D129" s="22"/>
      <c r="E129" s="22"/>
    </row>
    <row r="130" spans="1:5" ht="15">
      <c r="A130" s="22"/>
      <c r="B130" s="22"/>
      <c r="C130" s="22"/>
      <c r="D130" s="22"/>
      <c r="E130" s="22"/>
    </row>
    <row r="131" spans="1:5" ht="15">
      <c r="A131" s="22"/>
      <c r="B131" s="22"/>
      <c r="C131" s="22"/>
      <c r="D131" s="22"/>
      <c r="E131" s="22"/>
    </row>
    <row r="132" spans="1:5" ht="15">
      <c r="A132" s="22"/>
      <c r="B132" s="22"/>
      <c r="C132" s="22"/>
      <c r="D132" s="22"/>
      <c r="E132" s="22"/>
    </row>
    <row r="133" spans="1:5" ht="15">
      <c r="A133" s="22"/>
      <c r="B133" s="22"/>
      <c r="C133" s="22"/>
      <c r="D133" s="22"/>
      <c r="E133" s="22"/>
    </row>
    <row r="134" spans="1:5" ht="15">
      <c r="A134" s="22"/>
      <c r="B134" s="22"/>
      <c r="C134" s="22"/>
      <c r="D134" s="22"/>
      <c r="E134" s="22"/>
    </row>
    <row r="135" spans="1:5" ht="15">
      <c r="A135" s="22"/>
      <c r="B135" s="22"/>
      <c r="C135" s="22"/>
      <c r="D135" s="22"/>
      <c r="E135" s="22"/>
    </row>
    <row r="136" spans="1:5" ht="15">
      <c r="A136" s="22"/>
      <c r="B136" s="22"/>
      <c r="C136" s="22"/>
      <c r="D136" s="22"/>
      <c r="E136" s="22"/>
    </row>
    <row r="137" spans="1:5" ht="15">
      <c r="A137" s="22"/>
      <c r="B137" s="22"/>
      <c r="C137" s="22"/>
      <c r="D137" s="22"/>
      <c r="E137" s="22"/>
    </row>
    <row r="138" spans="1:5" ht="15">
      <c r="A138" s="22"/>
      <c r="B138" s="22"/>
      <c r="C138" s="22"/>
      <c r="D138" s="22"/>
      <c r="E138" s="22"/>
    </row>
    <row r="139" spans="1:5" ht="15">
      <c r="A139" s="22"/>
      <c r="B139" s="22"/>
      <c r="C139" s="22"/>
      <c r="D139" s="22"/>
      <c r="E139" s="22"/>
    </row>
    <row r="140" spans="1:5" ht="15">
      <c r="A140" s="22"/>
      <c r="B140" s="22"/>
      <c r="C140" s="22"/>
      <c r="D140" s="22"/>
      <c r="E140" s="22"/>
    </row>
    <row r="141" spans="1:5" ht="15">
      <c r="A141" s="22"/>
      <c r="B141" s="22"/>
      <c r="C141" s="22"/>
      <c r="D141" s="22"/>
      <c r="E141" s="22"/>
    </row>
    <row r="142" spans="1:5" ht="15">
      <c r="A142" s="22"/>
      <c r="B142" s="22"/>
      <c r="C142" s="22"/>
      <c r="D142" s="22"/>
      <c r="E142" s="22"/>
    </row>
    <row r="143" spans="1:5" ht="15">
      <c r="A143" s="22"/>
      <c r="B143" s="22"/>
      <c r="C143" s="22"/>
      <c r="D143" s="22"/>
      <c r="E143" s="22"/>
    </row>
    <row r="144" spans="1:5" ht="15">
      <c r="A144" s="22"/>
      <c r="B144" s="22"/>
      <c r="C144" s="22"/>
      <c r="D144" s="22"/>
      <c r="E144" s="22"/>
    </row>
    <row r="145" spans="1:5" ht="15">
      <c r="A145" s="22"/>
      <c r="B145" s="22"/>
      <c r="C145" s="22"/>
      <c r="D145" s="22"/>
      <c r="E145" s="22"/>
    </row>
    <row r="146" spans="1:5" ht="15">
      <c r="A146" s="22"/>
      <c r="B146" s="22"/>
      <c r="C146" s="22"/>
      <c r="D146" s="22"/>
      <c r="E146" s="22"/>
    </row>
    <row r="147" spans="1:5" ht="15">
      <c r="A147" s="22"/>
      <c r="B147" s="22"/>
      <c r="C147" s="22"/>
      <c r="D147" s="22"/>
      <c r="E147" s="22"/>
    </row>
    <row r="148" spans="1:5" ht="15">
      <c r="A148" s="22"/>
      <c r="B148" s="22"/>
      <c r="C148" s="22"/>
      <c r="D148" s="22"/>
      <c r="E148" s="22"/>
    </row>
    <row r="149" spans="1:5" ht="15">
      <c r="A149" s="22"/>
      <c r="B149" s="22"/>
      <c r="C149" s="22"/>
      <c r="D149" s="22"/>
      <c r="E149" s="22"/>
    </row>
    <row r="150" spans="1:5" ht="15">
      <c r="A150" s="22"/>
      <c r="B150" s="22"/>
      <c r="C150" s="22"/>
      <c r="D150" s="22"/>
      <c r="E150" s="22"/>
    </row>
    <row r="151" spans="1:5" ht="15">
      <c r="A151" s="22"/>
      <c r="B151" s="22"/>
      <c r="C151" s="22"/>
      <c r="D151" s="22"/>
      <c r="E151" s="22"/>
    </row>
    <row r="152" spans="1:5" ht="15">
      <c r="A152" s="22"/>
      <c r="B152" s="22"/>
      <c r="C152" s="22"/>
      <c r="D152" s="22"/>
      <c r="E152" s="22"/>
    </row>
  </sheetData>
  <sheetProtection sheet="1" selectLockedCells="1" selectUnlockedCells="1"/>
  <mergeCells count="43">
    <mergeCell ref="B5:F5"/>
    <mergeCell ref="A68:C68"/>
    <mergeCell ref="B69:C69"/>
    <mergeCell ref="C1:E1"/>
    <mergeCell ref="C2:E2"/>
    <mergeCell ref="C3:E3"/>
    <mergeCell ref="E7:F7"/>
    <mergeCell ref="A7:A8"/>
    <mergeCell ref="A84:C84"/>
    <mergeCell ref="B79:C79"/>
    <mergeCell ref="B7:B8"/>
    <mergeCell ref="C7:C8"/>
    <mergeCell ref="D7:D8"/>
    <mergeCell ref="A71:C71"/>
    <mergeCell ref="B82:C82"/>
    <mergeCell ref="B113:C113"/>
    <mergeCell ref="B110:C110"/>
    <mergeCell ref="B111:C111"/>
    <mergeCell ref="B112:C112"/>
    <mergeCell ref="B74:C74"/>
    <mergeCell ref="A107:C107"/>
    <mergeCell ref="B108:C108"/>
    <mergeCell ref="B80:C80"/>
    <mergeCell ref="B104:C106"/>
    <mergeCell ref="B81:C81"/>
    <mergeCell ref="B96:C96"/>
    <mergeCell ref="B85:C87"/>
    <mergeCell ref="B88:C90"/>
    <mergeCell ref="B100:C103"/>
    <mergeCell ref="B94:C95"/>
    <mergeCell ref="B91:C93"/>
    <mergeCell ref="A99:C99"/>
    <mergeCell ref="B97:C98"/>
    <mergeCell ref="B114:C114"/>
    <mergeCell ref="B83:C83"/>
    <mergeCell ref="B72:C72"/>
    <mergeCell ref="B70:C70"/>
    <mergeCell ref="B75:C75"/>
    <mergeCell ref="B76:C76"/>
    <mergeCell ref="B77:C77"/>
    <mergeCell ref="A73:C73"/>
    <mergeCell ref="B109:C109"/>
    <mergeCell ref="B78:C78"/>
  </mergeCells>
  <printOptions/>
  <pageMargins left="0.7480314960629921" right="0.39" top="0.17" bottom="0.3" header="0.23" footer="0.23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2019-04-30T04:09:53Z</cp:lastPrinted>
  <dcterms:created xsi:type="dcterms:W3CDTF">2002-02-14T09:43:26Z</dcterms:created>
  <dcterms:modified xsi:type="dcterms:W3CDTF">2019-04-30T04:10:17Z</dcterms:modified>
  <cp:category/>
  <cp:version/>
  <cp:contentType/>
  <cp:contentStatus/>
</cp:coreProperties>
</file>