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75" windowWidth="15300" windowHeight="4080" activeTab="2"/>
  </bookViews>
  <sheets>
    <sheet name="Заголовочная часть" sheetId="1" r:id="rId1"/>
    <sheet name="Табл. 1" sheetId="2" r:id="rId2"/>
    <sheet name="2018" sheetId="3" r:id="rId3"/>
    <sheet name="2019" sheetId="4" r:id="rId4"/>
    <sheet name="2020" sheetId="5" r:id="rId5"/>
    <sheet name="Табл. 2.1 и 3" sheetId="6" r:id="rId6"/>
    <sheet name="Табл. 4" sheetId="7" r:id="rId7"/>
  </sheets>
  <definedNames/>
  <calcPr fullCalcOnLoad="1" refMode="R1C1"/>
</workbook>
</file>

<file path=xl/sharedStrings.xml><?xml version="1.0" encoding="utf-8"?>
<sst xmlns="http://schemas.openxmlformats.org/spreadsheetml/2006/main" count="431" uniqueCount="159">
  <si>
    <t>Наименование показателя</t>
  </si>
  <si>
    <t>Код строки</t>
  </si>
  <si>
    <t>010</t>
  </si>
  <si>
    <t>020</t>
  </si>
  <si>
    <t>030</t>
  </si>
  <si>
    <t>Таблица 4</t>
  </si>
  <si>
    <t>Справочная информация</t>
  </si>
  <si>
    <t>Объем публичных обязательств, всего:</t>
  </si>
  <si>
    <t xml:space="preserve">Объем бюджетных инвестиций (в части переданных полномочий </t>
  </si>
  <si>
    <t xml:space="preserve">государственного (муниципального) заказчика в соответствии </t>
  </si>
  <si>
    <t>с Бюджетным кодексом Российской Федерации), всего:</t>
  </si>
  <si>
    <t>Объем средств, поступивших во временное распоряжение, всего:</t>
  </si>
  <si>
    <t>Сумма (тыс. руб.)</t>
  </si>
  <si>
    <t>Таблица 3</t>
  </si>
  <si>
    <t>Сведения о средствах, поступающих во временное распоряжение учреждения (подразделения)</t>
  </si>
  <si>
    <t>на</t>
  </si>
  <si>
    <t>г.</t>
  </si>
  <si>
    <t>Остаток средств на начало года</t>
  </si>
  <si>
    <t>Остаток средств на конец года</t>
  </si>
  <si>
    <t>Выбытие</t>
  </si>
  <si>
    <t>040</t>
  </si>
  <si>
    <t>Показатели выплат по расходам на закупку товаров, работ, услуг учреждения (подразделения)</t>
  </si>
  <si>
    <t>Сумма выплат по расходам на закупку товаров, работ и услуг, руб. (с точностью до двух знаков после запятой — 0,00)</t>
  </si>
  <si>
    <t>всего на закупки</t>
  </si>
  <si>
    <t>в том числе:</t>
  </si>
  <si>
    <t>0001</t>
  </si>
  <si>
    <t>1001</t>
  </si>
  <si>
    <t>2001</t>
  </si>
  <si>
    <t>Таблица 2</t>
  </si>
  <si>
    <t>Показатели по поступлениям и выплатам учреждения (подразделения)</t>
  </si>
  <si>
    <t>всего</t>
  </si>
  <si>
    <t>прочие доходы</t>
  </si>
  <si>
    <t>выплаты персоналу всего:</t>
  </si>
  <si>
    <t>из них:</t>
  </si>
  <si>
    <t>Таблица 1</t>
  </si>
  <si>
    <t>Показатели финансового состояния учреждения (подразделения)</t>
  </si>
  <si>
    <t>(последнюю отчетную дату)</t>
  </si>
  <si>
    <t>№ п/п</t>
  </si>
  <si>
    <t>Сумма, тыс. руб.</t>
  </si>
  <si>
    <t>Нефинансовые активы, всего:</t>
  </si>
  <si>
    <t>недвижимое имущество, всего:</t>
  </si>
  <si>
    <t>остаточная стоимость</t>
  </si>
  <si>
    <t>особо ценное движимое имущество, всего:</t>
  </si>
  <si>
    <t>Финансовые активы, всего:</t>
  </si>
  <si>
    <t>денежные средства учреждения, всего</t>
  </si>
  <si>
    <t>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</si>
  <si>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</si>
  <si>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</si>
  <si>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</si>
  <si>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</si>
  <si>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Обязательства, всего:</t>
  </si>
  <si>
    <t>долговые обязательства</t>
  </si>
  <si>
    <t>кредиторская задолженность:</t>
  </si>
  <si>
    <t>просроченная кредиторская задолженность</t>
  </si>
  <si>
    <t>УТВЕРЖДАЮ</t>
  </si>
  <si>
    <t>(наименование должности лица, утверждающего документ)</t>
  </si>
  <si>
    <t>(подпись)</t>
  </si>
  <si>
    <t>(расшифровка подписи)</t>
  </si>
  <si>
    <t>План финансово - хозяйственной деятельности</t>
  </si>
  <si>
    <t>КОДЫ</t>
  </si>
  <si>
    <t>Форма по КФД</t>
  </si>
  <si>
    <t>Дата</t>
  </si>
  <si>
    <t xml:space="preserve">Наименование бюджетного учреждения </t>
  </si>
  <si>
    <t>по ОКПО</t>
  </si>
  <si>
    <t>ИНН / КПП</t>
  </si>
  <si>
    <t>Единица измерения: руб.</t>
  </si>
  <si>
    <t>по ОКЕИ</t>
  </si>
  <si>
    <t>Наименование органа, осуществляющего функции и полномочия учредителя</t>
  </si>
  <si>
    <t xml:space="preserve">Адрес фактического местонахождения  бюджетного учреждения </t>
  </si>
  <si>
    <t xml:space="preserve">I.  Сведения о деятельности бюджетного учреждения </t>
  </si>
  <si>
    <t>1.1. Цели деятельности бюджетного учреждения:</t>
  </si>
  <si>
    <t>1.2. Виды деятельности бюджетного учреждения:</t>
  </si>
  <si>
    <t>1.3. Перечень услуг (работ), осуществляемых на платной основе:</t>
  </si>
  <si>
    <t>01 января</t>
  </si>
  <si>
    <t>(уполномоченное  лицо)</t>
  </si>
  <si>
    <t>Исполнитель</t>
  </si>
  <si>
    <t>Руководитель бюджетного учреждения</t>
  </si>
  <si>
    <t>Услуги связи</t>
  </si>
  <si>
    <t>Услуги по содержанию имущества</t>
  </si>
  <si>
    <t>Прочие работы, услуги</t>
  </si>
  <si>
    <t>Увеличение стоимости основных средств</t>
  </si>
  <si>
    <t>Увеличение стоимости материальных запасов</t>
  </si>
  <si>
    <t>Прочие расходы</t>
  </si>
  <si>
    <t>КОСГУ</t>
  </si>
  <si>
    <t>Глава МО Красноуфимский округ</t>
  </si>
  <si>
    <t>/О.В.Ряписов</t>
  </si>
  <si>
    <t>Начальник отдела культуры и туризма Администрации МО Красноуфимский округ</t>
  </si>
  <si>
    <t>Администрация МО Красноуфимский округ</t>
  </si>
  <si>
    <t>623336, Красноуфимский район, д.Приданниково, ул.Первомайская, 1а</t>
  </si>
  <si>
    <t>субсидии, предоставленные из бюджета</t>
  </si>
  <si>
    <t>Заместитель главного бухгалтера</t>
  </si>
  <si>
    <t>тел./34394/ 23692</t>
  </si>
  <si>
    <t>Титова О.А.</t>
  </si>
  <si>
    <t>Муниципальное бюджетное учреждение культуры "Центр по культуре, народному творчеству и библиотечному обслуживанию"</t>
  </si>
  <si>
    <t>6645002843  /  661901001</t>
  </si>
  <si>
    <t>организации культурного досуга, кино- и библиотечного обслуживания населения округа, одновременно являясь методическим и информационным центром по организационно-методическому  руководству структурными подразделениями</t>
  </si>
  <si>
    <t>Организация библиотечного обслуживания населения с учетом потребностей и интересов, различных социально-возрастных групп; создание условий для организации досуга и обеспечения жителей округа услугами организаций культуры; организация обслуживания населения киноустановками и видеопередвижкой; организационно-методическая работа со структурными подразделениями:</t>
  </si>
  <si>
    <t>прочие выплаты</t>
  </si>
  <si>
    <t>Коммунальные услуги</t>
  </si>
  <si>
    <t>Крылосов А.П.</t>
  </si>
  <si>
    <t>Библиотеки</t>
  </si>
  <si>
    <t>Народные коллективы</t>
  </si>
  <si>
    <t>Незащищенные слои населения</t>
  </si>
  <si>
    <t>Капитальный ремонт</t>
  </si>
  <si>
    <t>СОГЛАСОВАНО</t>
  </si>
  <si>
    <r>
      <rPr>
        <b/>
        <sz val="11"/>
        <rFont val="Times New Roman"/>
        <family val="1"/>
      </rPr>
      <t>Культурно - досуговые услуги</t>
    </r>
    <r>
      <rPr>
        <sz val="11"/>
        <rFont val="Times New Roman"/>
        <family val="1"/>
      </rPr>
      <t xml:space="preserve">: -  организация и проведение тематических вечеров, вечеров отдыха, КВНов, ток-шоу, спортивно-развлекательных мероприятий, танцевальных вечеров, музыкальных рингов, дискотек, конкурсно - игровых программ, встреч с деятелями культуры, искусства, литературы и т.д.; - проведение спектаклей, концертов, творческих отчетов, шоу-варьете программ, балов, карнавалов, маскарадов, театрализованных обрядов, обычаев и ритуалов, фестивалей и конкурсов, народных гуляний и национальных зрелищ; - проведение дней села, города, поселка, районного центра, праздников спортивных искусств, малых олимпиад, шахматных и шашечных турниров. - демонстрация кинофильмов, слайд-видеопрограмм, организация киноуниверситетов, проведение кинофестивалей, киноелок, киновечеров и других киновидеозрелищных мероприятий, творческих встреч с деятелями кино;  - организация и проведение выставок, вернисажей произведений профессиональных художников и художников - любителей, предметов декоративно-прикладного творчества, коллекция цветов, природы, домашних животных, моделей одежды и др.; - организация и проведение выставок - продаж, аукционов, ярмарок произведений самодеятельных художников, изделий мастеров декоративно-прикладного искусства, работ фотохудожников, творческой продукции членов любительских объединений и клубов по интересам и т.п.; - создание игровых комнат и залов; - организация и проведение корпоративных мероприятий,  празднований юбилеев, презентаций, конкурсов, свадеб, торжественных регистрации браков, проводов в ряды Вооруженных сил, выездных концертов, иных видов социально-культурной деятельности по заказам организации, учреждений, предприятий, хозяйств и отдельных граждан; - организация новогоднего сервиса; - музыкальное оформление семейных и корпоративных праздников и торжеств; - долевое участие в концертных программах гастролирующих профессиональных, муниципальных или любительских коллективов; - участие в проведении рекламных и избирательных компаний, культурных программ в рамках спортивных, общественно-политических, народно-хозяйственных мероприятий, торжественных церемоний и т.д.; - организация деятельности сценарно-сервисной и режиссерско- постановочной службы; - организация самоокупаемых  студий, кружков, мастерских, любительских объединений и клубов по интересам.
 </t>
    </r>
    <r>
      <rPr>
        <b/>
        <sz val="11"/>
        <rFont val="Times New Roman"/>
        <family val="1"/>
      </rPr>
      <t>Технические услуги</t>
    </r>
    <r>
      <rPr>
        <sz val="11"/>
        <rFont val="Times New Roman"/>
        <family val="1"/>
      </rPr>
      <t xml:space="preserve">: - организация студии по производству, дублированию, тиражированию и просмотру видеофильмов, видеопрограмм, видеоклипов, связанных с художественно-творческой, культурно-досуговой деятельностью, с семейными или корпоративными праздниками; - организация студии аудио и звукозаписи, производство кассет и дисков авторских произведений, изготовление копий и фонограмм концертов, спектаклей, музыкальных произведений, запись фонограмм на синтезаторе, с музыкального центра «Караоке»; - выполнение работ художественно-оформительского и дизайнерского характера; - ремонт, настройка и наладка музыкальных инструментов, звуко-, свето- и видеоаппаратуры, радио-телеоборудования;
</t>
    </r>
    <r>
      <rPr>
        <b/>
        <sz val="11"/>
        <rFont val="Times New Roman"/>
        <family val="1"/>
      </rPr>
      <t>Прокат</t>
    </r>
    <r>
      <rPr>
        <sz val="11"/>
        <rFont val="Times New Roman"/>
        <family val="1"/>
      </rPr>
      <t xml:space="preserve">: -  организация проката музыкальных инструментов, звукоусилительной и осветительной аппаратуры, другого профильного оборудования;
- организация проката сценических костюмов, обуви, театрального реквизита, бутафории; - предоставление сценических, концертных и спортивных площадок, залов для дискотек, иных помещений для проведения социально-культурных мероприятий, собраний, заседаний, симпозиумов, юбилеев и т.д.
</t>
    </r>
    <r>
      <rPr>
        <b/>
        <sz val="11"/>
        <rFont val="Times New Roman"/>
        <family val="1"/>
      </rPr>
      <t xml:space="preserve">Библиотечные услуги: </t>
    </r>
    <r>
      <rPr>
        <sz val="11"/>
        <rFont val="Times New Roman"/>
        <family val="1"/>
      </rPr>
      <t xml:space="preserve">- подготовка сценариев, методических разработок по индивидуальному заказу; - составление списка литературы по теме индивидуального запроса; - письменная справка фактографического характера; -редактирование библиографического описания; - набор текста сотрудником библиотеки; - оформление и распечатка титульного листа для дипломных/курсовых работ; - подготовка текста к печати ; -сканирование;   - ламинирование, тиражирование документов; - изготовление электронных копий фрагментов печатных документов; скрепление документа спиралью; - проведение культурно-просветительных и информационных мероприятий с предоставлением библиотечных и информационных услуг и использованием помещений библиотеки по заявкам юридических лиц; - проведение выездных культурно-просветительных и информационных мероприятий  по заявкам юридических лиц;   заказ и доставка книг по МБА из других библиотек, бумажных копий документов из других библиотек; - создание электронных презентаций по индивидуальным заказам, печатной продукции.
</t>
    </r>
  </si>
  <si>
    <t>Нигаматова Р.Р.</t>
  </si>
  <si>
    <t>Иные поступления</t>
  </si>
  <si>
    <t>/Н.Л.Шаньгин/</t>
  </si>
  <si>
    <t xml:space="preserve">на 2018 год и плановый период 2019 и 2020 годов </t>
  </si>
  <si>
    <t>18</t>
  </si>
  <si>
    <t>Код по бюджетной классификации Российской Федерации</t>
  </si>
  <si>
    <t>Вид расхода</t>
  </si>
  <si>
    <t>Объем финансового обеспечения, руб. (с точностью до двух знаков после запятой)</t>
  </si>
  <si>
    <t>в том числе</t>
  </si>
  <si>
    <t>субсидии на финансовое обеспечение выполнения муниципального задания из местного бюджета</t>
  </si>
  <si>
    <t>субсидии на иные цели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</si>
  <si>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</si>
  <si>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</si>
  <si>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Поступления от доходов, всего</t>
  </si>
  <si>
    <t>доходы от оказания услуг, работ</t>
  </si>
  <si>
    <t>Выплаты по расходам, всего</t>
  </si>
  <si>
    <t>в том числе на</t>
  </si>
  <si>
    <t>Дома культуры</t>
  </si>
  <si>
    <t>оплата труда</t>
  </si>
  <si>
    <t>начисления на выплаты по оплате труда</t>
  </si>
  <si>
    <t>социальные и иные выплаты населению, всего</t>
  </si>
  <si>
    <t>уплату налогов, сборов и иных платежей, всего</t>
  </si>
  <si>
    <t>расходы на закупку товаров, работ, услуг, всего</t>
  </si>
  <si>
    <t>Траспортные услуги</t>
  </si>
  <si>
    <t>Представительские расходы</t>
  </si>
  <si>
    <t>Капитальное строительство</t>
  </si>
  <si>
    <t>Дополни-тельная классификация</t>
  </si>
  <si>
    <t>Х</t>
  </si>
  <si>
    <t>на  01 января 2018 года</t>
  </si>
  <si>
    <t>Таблица 2.1.</t>
  </si>
  <si>
    <t>Год начала закупки</t>
  </si>
  <si>
    <t>в соответствии с Федеральным закономот 5 апреля 2013 г. № 44-ФЗ «О контракт-ной системе в сфере закупок товаров,работ, услуг для обеспечения государ-ственных и муниципальных нужд»</t>
  </si>
  <si>
    <t>в соответствии с Федеральным законом от 18 июля 2011 г. № 223-ФЗ «О закупкахтоваров, работ, услуг отдельными видами юридических лиц»</t>
  </si>
  <si>
    <t>на 2018 очередной финансовый год</t>
  </si>
  <si>
    <t>на 2019 г  1-ый год планового периода</t>
  </si>
  <si>
    <t>на 2020 г  1-ый год планового периода</t>
  </si>
  <si>
    <t>Выплаты по расходам на закупку товаров, работ, услуг всего:</t>
  </si>
  <si>
    <t>в том числе:на оплату контрактов заключенных до начала очередно-го финансового года:</t>
  </si>
  <si>
    <t>на закупку товаров, работ, услуг по году начала закупки</t>
  </si>
  <si>
    <t>на 01 января 2018 года</t>
  </si>
  <si>
    <t>Сумма (руб., с точностью до двух знаков после запятой  - 0,00)</t>
  </si>
  <si>
    <t xml:space="preserve">Поступление </t>
  </si>
  <si>
    <t>"_____"________________ 2018  г.</t>
  </si>
  <si>
    <t>Поступления от оказания учреждением услуг (выполнение работ), предоставление которых для физических лиц осуществляется на платной основе, всего</t>
  </si>
  <si>
    <t>на  01 января 2019 года</t>
  </si>
  <si>
    <t>на  01 января 2020 года</t>
  </si>
  <si>
    <t>1.5. Общая балансовая стоимость движимого муниципального имущества на 01.01.2018 года составляет 22307107,29 руб., в том числе балансовая стоимость особо ценного движимого имущества 8693174,73 руб.</t>
  </si>
  <si>
    <t>1.4. Общая балансовая стоимость недвижимого муниципального имущества на 01.01.2018 года составляет 99236548,27 руб.</t>
  </si>
  <si>
    <t xml:space="preserve"> </t>
  </si>
  <si>
    <r>
      <t>"</t>
    </r>
    <r>
      <rPr>
        <u val="single"/>
        <sz val="9"/>
        <rFont val="Times New Roman"/>
        <family val="1"/>
      </rPr>
      <t xml:space="preserve"> _15__ июня  </t>
    </r>
    <r>
      <rPr>
        <sz val="9"/>
        <rFont val="Times New Roman"/>
        <family val="1"/>
      </rPr>
      <t>2018 г.</t>
    </r>
  </si>
  <si>
    <r>
      <t>"</t>
    </r>
    <r>
      <rPr>
        <u val="single"/>
        <sz val="9"/>
        <rFont val="Times New Roman"/>
        <family val="1"/>
      </rPr>
      <t xml:space="preserve"> _15 "  июня </t>
    </r>
    <r>
      <rPr>
        <sz val="9"/>
        <rFont val="Times New Roman"/>
        <family val="1"/>
      </rPr>
      <t xml:space="preserve"> 2018 г.</t>
    </r>
  </si>
  <si>
    <t>" _15_"    июня   2018 г.</t>
  </si>
  <si>
    <t>на  15  июня 2018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</si>
</sst>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0"/>
    <numFmt numFmtId="185" formatCode="#,##0.0"/>
  </numFmts>
  <fonts count="7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7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u val="single"/>
      <sz val="9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6"/>
      <color indexed="8"/>
      <name val="Times New Roman"/>
      <family val="1"/>
    </font>
    <font>
      <sz val="6"/>
      <name val="Arial Cyr"/>
      <family val="0"/>
    </font>
    <font>
      <sz val="7"/>
      <name val="Arial Cyr"/>
      <family val="0"/>
    </font>
    <font>
      <sz val="12"/>
      <name val="Arial Cyr"/>
      <family val="0"/>
    </font>
    <font>
      <b/>
      <sz val="12"/>
      <name val="Times New Roman"/>
      <family val="1"/>
    </font>
    <font>
      <b/>
      <sz val="12"/>
      <name val="Arial Cyr"/>
      <family val="0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sz val="7"/>
      <color indexed="8"/>
      <name val="Times New Roman"/>
      <family val="1"/>
    </font>
    <font>
      <sz val="5"/>
      <color indexed="8"/>
      <name val="Times New Roman"/>
      <family val="1"/>
    </font>
    <font>
      <b/>
      <sz val="7"/>
      <color indexed="8"/>
      <name val="Times New Roman"/>
      <family val="1"/>
    </font>
    <font>
      <sz val="12"/>
      <color indexed="8"/>
      <name val="Times New Roman"/>
      <family val="1"/>
    </font>
    <font>
      <sz val="7"/>
      <color indexed="8"/>
      <name val="Calibri"/>
      <family val="2"/>
    </font>
    <font>
      <sz val="8"/>
      <color indexed="8"/>
      <name val="Calibri"/>
      <family val="2"/>
    </font>
    <font>
      <sz val="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i/>
      <sz val="8"/>
      <color theme="1"/>
      <name val="Times New Roman"/>
      <family val="1"/>
    </font>
    <font>
      <sz val="7"/>
      <color theme="1"/>
      <name val="Times New Roman"/>
      <family val="1"/>
    </font>
    <font>
      <sz val="5"/>
      <color theme="1"/>
      <name val="Times New Roman"/>
      <family val="1"/>
    </font>
    <font>
      <sz val="6"/>
      <color theme="1"/>
      <name val="Times New Roman"/>
      <family val="1"/>
    </font>
    <font>
      <b/>
      <sz val="7"/>
      <color theme="1"/>
      <name val="Times New Roman"/>
      <family val="1"/>
    </font>
    <font>
      <sz val="7"/>
      <color theme="1"/>
      <name val="Calibri"/>
      <family val="2"/>
    </font>
    <font>
      <sz val="8"/>
      <color theme="1"/>
      <name val="Calibri"/>
      <family val="2"/>
    </font>
    <font>
      <sz val="6"/>
      <color theme="1"/>
      <name val="Calibri"/>
      <family val="2"/>
    </font>
    <font>
      <sz val="12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2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7" borderId="0" applyNumberFormat="0" applyBorder="0" applyAlignment="0" applyProtection="0"/>
    <xf numFmtId="0" fontId="50" fillId="10" borderId="0" applyNumberFormat="0" applyBorder="0" applyAlignment="0" applyProtection="0"/>
    <xf numFmtId="0" fontId="50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9" borderId="0" applyNumberFormat="0" applyBorder="0" applyAlignment="0" applyProtection="0"/>
    <xf numFmtId="0" fontId="51" fillId="7" borderId="0" applyNumberFormat="0" applyBorder="0" applyAlignment="0" applyProtection="0"/>
    <xf numFmtId="0" fontId="51" fillId="13" borderId="0" applyNumberFormat="0" applyBorder="0" applyAlignment="0" applyProtection="0"/>
    <xf numFmtId="0" fontId="51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2" fillId="19" borderId="1" applyNumberFormat="0" applyAlignment="0" applyProtection="0"/>
    <xf numFmtId="0" fontId="53" fillId="2" borderId="2" applyNumberFormat="0" applyAlignment="0" applyProtection="0"/>
    <xf numFmtId="0" fontId="54" fillId="2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0" borderId="7" applyNumberFormat="0" applyAlignment="0" applyProtection="0"/>
    <xf numFmtId="0" fontId="34" fillId="0" borderId="0" applyNumberFormat="0" applyFill="0" applyBorder="0" applyAlignment="0" applyProtection="0"/>
    <xf numFmtId="0" fontId="57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58" fillId="22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2" fillId="24" borderId="0" applyNumberFormat="0" applyBorder="0" applyAlignment="0" applyProtection="0"/>
  </cellStyleXfs>
  <cellXfs count="228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13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center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9" fillId="0" borderId="10" xfId="0" applyFont="1" applyBorder="1" applyAlignment="1">
      <alignment vertical="top" wrapText="1"/>
    </xf>
    <xf numFmtId="0" fontId="11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vertical="top" wrapText="1"/>
    </xf>
    <xf numFmtId="0" fontId="8" fillId="0" borderId="11" xfId="0" applyFont="1" applyBorder="1" applyAlignment="1">
      <alignment vertical="top" wrapText="1"/>
    </xf>
    <xf numFmtId="0" fontId="8" fillId="0" borderId="0" xfId="0" applyFont="1" applyAlignment="1">
      <alignment horizontal="right" vertical="top" wrapText="1"/>
    </xf>
    <xf numFmtId="0" fontId="8" fillId="0" borderId="11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right" vertical="top" wrapText="1"/>
    </xf>
    <xf numFmtId="0" fontId="8" fillId="0" borderId="0" xfId="0" applyFont="1" applyBorder="1" applyAlignment="1">
      <alignment vertical="top" wrapText="1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horizontal="left" wrapText="1"/>
    </xf>
    <xf numFmtId="0" fontId="7" fillId="25" borderId="11" xfId="0" applyFont="1" applyFill="1" applyBorder="1" applyAlignment="1">
      <alignment horizontal="center" vertical="top" wrapText="1"/>
    </xf>
    <xf numFmtId="0" fontId="0" fillId="0" borderId="0" xfId="0" applyAlignment="1">
      <alignment/>
    </xf>
    <xf numFmtId="0" fontId="63" fillId="0" borderId="11" xfId="0" applyFont="1" applyBorder="1" applyAlignment="1">
      <alignment horizontal="right"/>
    </xf>
    <xf numFmtId="0" fontId="63" fillId="0" borderId="11" xfId="0" applyFont="1" applyBorder="1" applyAlignment="1">
      <alignment horizontal="center"/>
    </xf>
    <xf numFmtId="0" fontId="63" fillId="0" borderId="11" xfId="0" applyFont="1" applyBorder="1" applyAlignment="1">
      <alignment wrapText="1"/>
    </xf>
    <xf numFmtId="0" fontId="64" fillId="0" borderId="11" xfId="0" applyFont="1" applyBorder="1" applyAlignment="1">
      <alignment horizontal="right"/>
    </xf>
    <xf numFmtId="0" fontId="64" fillId="0" borderId="11" xfId="0" applyFont="1" applyBorder="1" applyAlignment="1">
      <alignment wrapText="1"/>
    </xf>
    <xf numFmtId="0" fontId="63" fillId="0" borderId="11" xfId="0" applyFont="1" applyBorder="1" applyAlignment="1">
      <alignment horizontal="right" wrapText="1"/>
    </xf>
    <xf numFmtId="0" fontId="63" fillId="0" borderId="11" xfId="0" applyFont="1" applyBorder="1" applyAlignment="1">
      <alignment horizontal="left" wrapText="1"/>
    </xf>
    <xf numFmtId="171" fontId="0" fillId="0" borderId="0" xfId="0" applyNumberFormat="1" applyAlignment="1">
      <alignment/>
    </xf>
    <xf numFmtId="171" fontId="16" fillId="0" borderId="11" xfId="0" applyNumberFormat="1" applyFont="1" applyBorder="1" applyAlignment="1">
      <alignment horizontal="center" vertical="center" wrapText="1"/>
    </xf>
    <xf numFmtId="171" fontId="63" fillId="0" borderId="11" xfId="0" applyNumberFormat="1" applyFont="1" applyBorder="1" applyAlignment="1">
      <alignment horizontal="center" wrapText="1"/>
    </xf>
    <xf numFmtId="171" fontId="63" fillId="0" borderId="11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1" fontId="63" fillId="0" borderId="11" xfId="0" applyNumberFormat="1" applyFont="1" applyBorder="1" applyAlignment="1">
      <alignment horizontal="center"/>
    </xf>
    <xf numFmtId="0" fontId="65" fillId="0" borderId="11" xfId="0" applyFont="1" applyBorder="1" applyAlignment="1">
      <alignment horizontal="right" wrapText="1"/>
    </xf>
    <xf numFmtId="171" fontId="7" fillId="0" borderId="0" xfId="0" applyNumberFormat="1" applyFont="1" applyAlignment="1">
      <alignment horizontal="right"/>
    </xf>
    <xf numFmtId="0" fontId="5" fillId="0" borderId="11" xfId="0" applyFont="1" applyBorder="1" applyAlignment="1">
      <alignment horizontal="center" vertical="center" wrapText="1"/>
    </xf>
    <xf numFmtId="49" fontId="63" fillId="0" borderId="11" xfId="0" applyNumberFormat="1" applyFont="1" applyBorder="1" applyAlignment="1">
      <alignment horizontal="center"/>
    </xf>
    <xf numFmtId="171" fontId="7" fillId="0" borderId="0" xfId="0" applyNumberFormat="1" applyFont="1" applyAlignment="1">
      <alignment/>
    </xf>
    <xf numFmtId="0" fontId="10" fillId="0" borderId="0" xfId="0" applyFont="1" applyAlignment="1">
      <alignment/>
    </xf>
    <xf numFmtId="1" fontId="10" fillId="0" borderId="0" xfId="0" applyNumberFormat="1" applyFont="1" applyAlignment="1">
      <alignment/>
    </xf>
    <xf numFmtId="171" fontId="10" fillId="0" borderId="0" xfId="0" applyNumberFormat="1" applyFont="1" applyAlignment="1">
      <alignment/>
    </xf>
    <xf numFmtId="171" fontId="64" fillId="0" borderId="11" xfId="0" applyNumberFormat="1" applyFont="1" applyBorder="1" applyAlignment="1">
      <alignment horizontal="center"/>
    </xf>
    <xf numFmtId="1" fontId="10" fillId="0" borderId="11" xfId="0" applyNumberFormat="1" applyFont="1" applyBorder="1" applyAlignment="1">
      <alignment horizontal="center"/>
    </xf>
    <xf numFmtId="0" fontId="66" fillId="0" borderId="11" xfId="0" applyFont="1" applyBorder="1" applyAlignment="1">
      <alignment horizontal="right" wrapText="1"/>
    </xf>
    <xf numFmtId="0" fontId="66" fillId="0" borderId="11" xfId="0" applyFont="1" applyBorder="1" applyAlignment="1">
      <alignment wrapText="1"/>
    </xf>
    <xf numFmtId="0" fontId="66" fillId="0" borderId="11" xfId="0" applyFont="1" applyBorder="1" applyAlignment="1">
      <alignment horizontal="left" wrapText="1"/>
    </xf>
    <xf numFmtId="0" fontId="67" fillId="0" borderId="11" xfId="0" applyFont="1" applyBorder="1" applyAlignment="1">
      <alignment horizontal="right" wrapText="1"/>
    </xf>
    <xf numFmtId="171" fontId="68" fillId="0" borderId="11" xfId="0" applyNumberFormat="1" applyFont="1" applyBorder="1" applyAlignment="1">
      <alignment horizontal="center" wrapText="1"/>
    </xf>
    <xf numFmtId="171" fontId="66" fillId="0" borderId="11" xfId="0" applyNumberFormat="1" applyFont="1" applyBorder="1" applyAlignment="1">
      <alignment horizontal="center"/>
    </xf>
    <xf numFmtId="14" fontId="8" fillId="0" borderId="11" xfId="0" applyNumberFormat="1" applyFont="1" applyBorder="1" applyAlignment="1">
      <alignment horizontal="center" vertical="top" wrapText="1"/>
    </xf>
    <xf numFmtId="0" fontId="69" fillId="0" borderId="11" xfId="0" applyFont="1" applyBorder="1" applyAlignment="1">
      <alignment horizontal="right" wrapText="1"/>
    </xf>
    <xf numFmtId="171" fontId="69" fillId="0" borderId="11" xfId="0" applyNumberFormat="1" applyFont="1" applyBorder="1" applyAlignment="1">
      <alignment horizontal="center"/>
    </xf>
    <xf numFmtId="171" fontId="10" fillId="0" borderId="11" xfId="0" applyNumberFormat="1" applyFont="1" applyBorder="1" applyAlignment="1">
      <alignment horizontal="center"/>
    </xf>
    <xf numFmtId="171" fontId="23" fillId="0" borderId="11" xfId="0" applyNumberFormat="1" applyFont="1" applyBorder="1" applyAlignment="1">
      <alignment horizontal="center"/>
    </xf>
    <xf numFmtId="0" fontId="13" fillId="0" borderId="0" xfId="0" applyFont="1" applyAlignment="1">
      <alignment horizontal="center" vertical="top" wrapText="1"/>
    </xf>
    <xf numFmtId="0" fontId="9" fillId="0" borderId="0" xfId="0" applyFont="1" applyAlignment="1">
      <alignment horizontal="left" vertical="top" wrapText="1"/>
    </xf>
    <xf numFmtId="0" fontId="10" fillId="0" borderId="0" xfId="0" applyFont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9" fillId="0" borderId="0" xfId="0" applyNumberFormat="1" applyFont="1" applyAlignment="1">
      <alignment horizontal="left" vertical="top" wrapText="1"/>
    </xf>
    <xf numFmtId="0" fontId="0" fillId="0" borderId="0" xfId="0" applyAlignment="1">
      <alignment/>
    </xf>
    <xf numFmtId="0" fontId="7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9" fillId="0" borderId="0" xfId="0" applyFont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4" fontId="3" fillId="0" borderId="12" xfId="0" applyNumberFormat="1" applyFont="1" applyBorder="1" applyAlignment="1">
      <alignment horizontal="center"/>
    </xf>
    <xf numFmtId="4" fontId="3" fillId="0" borderId="13" xfId="0" applyNumberFormat="1" applyFont="1" applyBorder="1" applyAlignment="1">
      <alignment horizontal="center"/>
    </xf>
    <xf numFmtId="4" fontId="3" fillId="0" borderId="14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 indent="4"/>
    </xf>
    <xf numFmtId="0" fontId="3" fillId="0" borderId="16" xfId="0" applyFont="1" applyBorder="1" applyAlignment="1">
      <alignment horizontal="left" vertical="center" indent="4"/>
    </xf>
    <xf numFmtId="0" fontId="3" fillId="0" borderId="17" xfId="0" applyFont="1" applyBorder="1" applyAlignment="1">
      <alignment horizontal="left" vertical="center" indent="4"/>
    </xf>
    <xf numFmtId="4" fontId="3" fillId="0" borderId="15" xfId="0" applyNumberFormat="1" applyFont="1" applyBorder="1" applyAlignment="1">
      <alignment horizontal="center"/>
    </xf>
    <xf numFmtId="4" fontId="3" fillId="0" borderId="16" xfId="0" applyNumberFormat="1" applyFont="1" applyBorder="1" applyAlignment="1">
      <alignment horizontal="center"/>
    </xf>
    <xf numFmtId="4" fontId="3" fillId="0" borderId="17" xfId="0" applyNumberFormat="1" applyFont="1" applyBorder="1" applyAlignment="1">
      <alignment horizontal="center"/>
    </xf>
    <xf numFmtId="4" fontId="3" fillId="0" borderId="18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4" fontId="3" fillId="0" borderId="19" xfId="0" applyNumberFormat="1" applyFont="1" applyBorder="1" applyAlignment="1">
      <alignment horizontal="center"/>
    </xf>
    <xf numFmtId="0" fontId="3" fillId="0" borderId="18" xfId="0" applyFont="1" applyBorder="1" applyAlignment="1">
      <alignment horizontal="left" vertical="center" indent="4"/>
    </xf>
    <xf numFmtId="0" fontId="3" fillId="0" borderId="10" xfId="0" applyFont="1" applyBorder="1" applyAlignment="1">
      <alignment horizontal="left" vertical="center" indent="4"/>
    </xf>
    <xf numFmtId="0" fontId="3" fillId="0" borderId="19" xfId="0" applyFont="1" applyBorder="1" applyAlignment="1">
      <alignment horizontal="left" vertical="center" indent="4"/>
    </xf>
    <xf numFmtId="0" fontId="3" fillId="0" borderId="15" xfId="0" applyFont="1" applyBorder="1" applyAlignment="1">
      <alignment horizontal="left" vertical="center" indent="2"/>
    </xf>
    <xf numFmtId="0" fontId="3" fillId="0" borderId="16" xfId="0" applyFont="1" applyBorder="1" applyAlignment="1">
      <alignment horizontal="left" vertical="center" indent="2"/>
    </xf>
    <xf numFmtId="0" fontId="3" fillId="0" borderId="17" xfId="0" applyFont="1" applyBorder="1" applyAlignment="1">
      <alignment horizontal="left" vertical="center" indent="2"/>
    </xf>
    <xf numFmtId="0" fontId="3" fillId="0" borderId="18" xfId="0" applyFont="1" applyBorder="1" applyAlignment="1">
      <alignment horizontal="left" vertical="center" indent="2"/>
    </xf>
    <xf numFmtId="0" fontId="3" fillId="0" borderId="10" xfId="0" applyFont="1" applyBorder="1" applyAlignment="1">
      <alignment horizontal="left" vertical="center" indent="2"/>
    </xf>
    <xf numFmtId="0" fontId="3" fillId="0" borderId="19" xfId="0" applyFont="1" applyBorder="1" applyAlignment="1">
      <alignment horizontal="left" vertical="center" indent="2"/>
    </xf>
    <xf numFmtId="0" fontId="3" fillId="0" borderId="12" xfId="0" applyFont="1" applyBorder="1" applyAlignment="1">
      <alignment horizontal="left" vertical="center" indent="2"/>
    </xf>
    <xf numFmtId="0" fontId="3" fillId="0" borderId="13" xfId="0" applyFont="1" applyBorder="1" applyAlignment="1">
      <alignment horizontal="left" vertical="center" indent="2"/>
    </xf>
    <xf numFmtId="0" fontId="3" fillId="0" borderId="14" xfId="0" applyFont="1" applyBorder="1" applyAlignment="1">
      <alignment horizontal="left" vertical="center" indent="2"/>
    </xf>
    <xf numFmtId="0" fontId="3" fillId="0" borderId="12" xfId="0" applyFont="1" applyBorder="1" applyAlignment="1">
      <alignment horizontal="left" vertical="center" indent="4"/>
    </xf>
    <xf numFmtId="0" fontId="3" fillId="0" borderId="13" xfId="0" applyFont="1" applyBorder="1" applyAlignment="1">
      <alignment horizontal="left" vertical="center" indent="4"/>
    </xf>
    <xf numFmtId="0" fontId="3" fillId="0" borderId="14" xfId="0" applyFont="1" applyBorder="1" applyAlignment="1">
      <alignment horizontal="left" vertical="center" indent="4"/>
    </xf>
    <xf numFmtId="1" fontId="70" fillId="0" borderId="20" xfId="0" applyNumberFormat="1" applyFont="1" applyBorder="1" applyAlignment="1">
      <alignment horizontal="center" vertical="center" wrapText="1"/>
    </xf>
    <xf numFmtId="1" fontId="19" fillId="0" borderId="21" xfId="0" applyNumberFormat="1" applyFont="1" applyBorder="1" applyAlignment="1">
      <alignment horizontal="center" vertical="center" wrapText="1"/>
    </xf>
    <xf numFmtId="1" fontId="19" fillId="0" borderId="22" xfId="0" applyNumberFormat="1" applyFont="1" applyBorder="1" applyAlignment="1">
      <alignment horizontal="center" vertical="center" wrapText="1"/>
    </xf>
    <xf numFmtId="1" fontId="71" fillId="0" borderId="20" xfId="0" applyNumberFormat="1" applyFont="1" applyBorder="1" applyAlignment="1">
      <alignment horizontal="center" vertical="center" wrapText="1"/>
    </xf>
    <xf numFmtId="1" fontId="0" fillId="0" borderId="21" xfId="0" applyNumberFormat="1" applyBorder="1" applyAlignment="1">
      <alignment horizontal="center" vertical="center" wrapText="1"/>
    </xf>
    <xf numFmtId="1" fontId="0" fillId="0" borderId="22" xfId="0" applyNumberFormat="1" applyBorder="1" applyAlignment="1">
      <alignment horizontal="center" vertical="center" wrapText="1"/>
    </xf>
    <xf numFmtId="1" fontId="16" fillId="0" borderId="20" xfId="0" applyNumberFormat="1" applyFont="1" applyBorder="1" applyAlignment="1">
      <alignment horizontal="center" vertical="center" wrapText="1"/>
    </xf>
    <xf numFmtId="1" fontId="16" fillId="0" borderId="21" xfId="0" applyNumberFormat="1" applyFont="1" applyBorder="1" applyAlignment="1">
      <alignment horizontal="center" vertical="center" wrapText="1"/>
    </xf>
    <xf numFmtId="1" fontId="16" fillId="0" borderId="22" xfId="0" applyNumberFormat="1" applyFont="1" applyBorder="1" applyAlignment="1">
      <alignment horizontal="center" vertical="center" wrapText="1"/>
    </xf>
    <xf numFmtId="1" fontId="71" fillId="0" borderId="21" xfId="0" applyNumberFormat="1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72" fillId="0" borderId="21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171" fontId="16" fillId="0" borderId="12" xfId="0" applyNumberFormat="1" applyFont="1" applyBorder="1" applyAlignment="1">
      <alignment horizontal="center" vertical="center" wrapText="1"/>
    </xf>
    <xf numFmtId="171" fontId="16" fillId="0" borderId="13" xfId="0" applyNumberFormat="1" applyFont="1" applyBorder="1" applyAlignment="1">
      <alignment horizontal="center" vertical="center" wrapText="1"/>
    </xf>
    <xf numFmtId="171" fontId="16" fillId="0" borderId="14" xfId="0" applyNumberFormat="1" applyFont="1" applyBorder="1" applyAlignment="1">
      <alignment horizontal="center" vertical="center" wrapText="1"/>
    </xf>
    <xf numFmtId="171" fontId="63" fillId="0" borderId="11" xfId="0" applyNumberFormat="1" applyFont="1" applyBorder="1" applyAlignment="1">
      <alignment horizontal="center" vertical="center" wrapText="1"/>
    </xf>
    <xf numFmtId="171" fontId="7" fillId="0" borderId="11" xfId="0" applyNumberFormat="1" applyFont="1" applyBorder="1" applyAlignment="1">
      <alignment horizontal="center" vertical="center"/>
    </xf>
    <xf numFmtId="171" fontId="16" fillId="0" borderId="20" xfId="0" applyNumberFormat="1" applyFont="1" applyBorder="1" applyAlignment="1">
      <alignment horizontal="center" vertical="center" wrapText="1"/>
    </xf>
    <xf numFmtId="171" fontId="16" fillId="0" borderId="21" xfId="0" applyNumberFormat="1" applyFont="1" applyBorder="1" applyAlignment="1">
      <alignment horizontal="center" vertical="center" wrapText="1"/>
    </xf>
    <xf numFmtId="171" fontId="0" fillId="0" borderId="22" xfId="0" applyNumberFormat="1" applyBorder="1" applyAlignment="1">
      <alignment horizontal="center" vertical="center" wrapText="1"/>
    </xf>
    <xf numFmtId="171" fontId="16" fillId="0" borderId="22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3" fillId="0" borderId="0" xfId="0" applyFont="1" applyAlignment="1">
      <alignment horizontal="center" vertical="center"/>
    </xf>
    <xf numFmtId="171" fontId="17" fillId="0" borderId="20" xfId="0" applyNumberFormat="1" applyFont="1" applyBorder="1" applyAlignment="1">
      <alignment horizontal="center" vertical="center" wrapText="1"/>
    </xf>
    <xf numFmtId="171" fontId="17" fillId="0" borderId="22" xfId="0" applyNumberFormat="1" applyFont="1" applyBorder="1" applyAlignment="1">
      <alignment horizontal="center" vertical="center" wrapText="1"/>
    </xf>
    <xf numFmtId="171" fontId="17" fillId="0" borderId="12" xfId="0" applyNumberFormat="1" applyFont="1" applyBorder="1" applyAlignment="1">
      <alignment horizontal="center" vertical="center" wrapText="1"/>
    </xf>
    <xf numFmtId="171" fontId="17" fillId="0" borderId="14" xfId="0" applyNumberFormat="1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left"/>
    </xf>
    <xf numFmtId="0" fontId="10" fillId="0" borderId="13" xfId="0" applyFont="1" applyBorder="1" applyAlignment="1">
      <alignment horizontal="left"/>
    </xf>
    <xf numFmtId="0" fontId="10" fillId="0" borderId="14" xfId="0" applyFont="1" applyBorder="1" applyAlignment="1">
      <alignment horizontal="left"/>
    </xf>
    <xf numFmtId="49" fontId="10" fillId="0" borderId="12" xfId="0" applyNumberFormat="1" applyFont="1" applyBorder="1" applyAlignment="1">
      <alignment horizontal="center"/>
    </xf>
    <xf numFmtId="49" fontId="10" fillId="0" borderId="14" xfId="0" applyNumberFormat="1" applyFont="1" applyBorder="1" applyAlignment="1">
      <alignment horizontal="center"/>
    </xf>
    <xf numFmtId="171" fontId="10" fillId="0" borderId="12" xfId="0" applyNumberFormat="1" applyFont="1" applyBorder="1" applyAlignment="1">
      <alignment horizontal="center"/>
    </xf>
    <xf numFmtId="171" fontId="10" fillId="0" borderId="13" xfId="0" applyNumberFormat="1" applyFont="1" applyBorder="1" applyAlignment="1">
      <alignment horizontal="center"/>
    </xf>
    <xf numFmtId="171" fontId="10" fillId="0" borderId="14" xfId="0" applyNumberFormat="1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49" fontId="10" fillId="0" borderId="11" xfId="0" applyNumberFormat="1" applyFont="1" applyBorder="1" applyAlignment="1">
      <alignment horizontal="center"/>
    </xf>
    <xf numFmtId="171" fontId="10" fillId="0" borderId="11" xfId="0" applyNumberFormat="1" applyFont="1" applyBorder="1" applyAlignment="1">
      <alignment horizontal="center"/>
    </xf>
    <xf numFmtId="0" fontId="10" fillId="0" borderId="11" xfId="0" applyFont="1" applyBorder="1" applyAlignment="1">
      <alignment horizontal="left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71" fontId="7" fillId="0" borderId="11" xfId="0" applyNumberFormat="1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49" fontId="3" fillId="0" borderId="24" xfId="0" applyNumberFormat="1" applyFont="1" applyBorder="1" applyAlignment="1">
      <alignment horizontal="center"/>
    </xf>
    <xf numFmtId="49" fontId="3" fillId="0" borderId="25" xfId="0" applyNumberFormat="1" applyFont="1" applyBorder="1" applyAlignment="1">
      <alignment horizontal="center"/>
    </xf>
    <xf numFmtId="49" fontId="3" fillId="0" borderId="26" xfId="0" applyNumberFormat="1" applyFont="1" applyBorder="1" applyAlignment="1">
      <alignment horizontal="center"/>
    </xf>
    <xf numFmtId="0" fontId="3" fillId="0" borderId="27" xfId="0" applyFont="1" applyBorder="1" applyAlignment="1">
      <alignment horizontal="right"/>
    </xf>
    <xf numFmtId="0" fontId="3" fillId="0" borderId="25" xfId="0" applyFont="1" applyBorder="1" applyAlignment="1">
      <alignment horizontal="right"/>
    </xf>
    <xf numFmtId="0" fontId="3" fillId="0" borderId="28" xfId="0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2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30" xfId="0" applyFont="1" applyBorder="1" applyAlignment="1">
      <alignment horizontal="left"/>
    </xf>
    <xf numFmtId="49" fontId="3" fillId="0" borderId="31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3" fillId="0" borderId="32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33" xfId="0" applyNumberFormat="1" applyFont="1" applyBorder="1" applyAlignment="1">
      <alignment horizontal="center"/>
    </xf>
    <xf numFmtId="49" fontId="3" fillId="0" borderId="34" xfId="0" applyNumberFormat="1" applyFont="1" applyBorder="1" applyAlignment="1">
      <alignment horizontal="center"/>
    </xf>
    <xf numFmtId="49" fontId="3" fillId="0" borderId="19" xfId="0" applyNumberFormat="1" applyFont="1" applyBorder="1" applyAlignment="1">
      <alignment horizontal="center"/>
    </xf>
    <xf numFmtId="0" fontId="3" fillId="0" borderId="15" xfId="0" applyFont="1" applyBorder="1" applyAlignment="1">
      <alignment horizontal="right"/>
    </xf>
    <xf numFmtId="0" fontId="3" fillId="0" borderId="16" xfId="0" applyFont="1" applyBorder="1" applyAlignment="1">
      <alignment horizontal="right"/>
    </xf>
    <xf numFmtId="0" fontId="3" fillId="0" borderId="35" xfId="0" applyFont="1" applyBorder="1" applyAlignment="1">
      <alignment horizontal="right"/>
    </xf>
    <xf numFmtId="0" fontId="3" fillId="0" borderId="36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29" xfId="0" applyFont="1" applyBorder="1" applyAlignment="1">
      <alignment horizontal="right"/>
    </xf>
    <xf numFmtId="0" fontId="3" fillId="0" borderId="18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30" xfId="0" applyFont="1" applyBorder="1" applyAlignment="1">
      <alignment horizontal="right"/>
    </xf>
    <xf numFmtId="49" fontId="3" fillId="0" borderId="37" xfId="0" applyNumberFormat="1" applyFont="1" applyBorder="1" applyAlignment="1">
      <alignment horizontal="center"/>
    </xf>
    <xf numFmtId="49" fontId="3" fillId="0" borderId="38" xfId="0" applyNumberFormat="1" applyFont="1" applyBorder="1" applyAlignment="1">
      <alignment horizontal="center"/>
    </xf>
    <xf numFmtId="49" fontId="3" fillId="0" borderId="39" xfId="0" applyNumberFormat="1" applyFont="1" applyBorder="1" applyAlignment="1">
      <alignment horizontal="center"/>
    </xf>
    <xf numFmtId="0" fontId="3" fillId="0" borderId="40" xfId="0" applyFont="1" applyBorder="1" applyAlignment="1">
      <alignment horizontal="right"/>
    </xf>
    <xf numFmtId="0" fontId="3" fillId="0" borderId="38" xfId="0" applyFont="1" applyBorder="1" applyAlignment="1">
      <alignment horizontal="right"/>
    </xf>
    <xf numFmtId="0" fontId="3" fillId="0" borderId="41" xfId="0" applyFont="1" applyBorder="1" applyAlignment="1">
      <alignment horizontal="right"/>
    </xf>
    <xf numFmtId="0" fontId="3" fillId="0" borderId="16" xfId="0" applyFont="1" applyBorder="1" applyAlignment="1">
      <alignment horizontal="left"/>
    </xf>
    <xf numFmtId="0" fontId="3" fillId="0" borderId="35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5"/>
  <sheetViews>
    <sheetView zoomScalePageLayoutView="0" workbookViewId="0" topLeftCell="A1">
      <selection activeCell="C10" sqref="C10"/>
    </sheetView>
  </sheetViews>
  <sheetFormatPr defaultColWidth="9.00390625" defaultRowHeight="12.75"/>
  <cols>
    <col min="1" max="1" width="10.75390625" style="8" customWidth="1"/>
    <col min="2" max="2" width="13.125" style="8" customWidth="1"/>
    <col min="3" max="3" width="16.25390625" style="8" customWidth="1"/>
    <col min="4" max="4" width="26.00390625" style="9" customWidth="1"/>
    <col min="5" max="5" width="26.25390625" style="8" customWidth="1"/>
    <col min="6" max="6" width="13.375" style="8" customWidth="1"/>
    <col min="7" max="7" width="14.25390625" style="8" bestFit="1" customWidth="1"/>
    <col min="8" max="8" width="9.125" style="8" customWidth="1"/>
  </cols>
  <sheetData>
    <row r="1" spans="1:9" ht="15" customHeight="1">
      <c r="A1" s="69" t="s">
        <v>54</v>
      </c>
      <c r="B1" s="69"/>
      <c r="C1" s="69"/>
      <c r="D1" s="8"/>
      <c r="F1" s="9"/>
      <c r="G1" s="69" t="s">
        <v>104</v>
      </c>
      <c r="H1" s="69"/>
      <c r="I1" s="69"/>
    </row>
    <row r="2" spans="1:9" ht="46.5" customHeight="1">
      <c r="A2" s="70" t="s">
        <v>84</v>
      </c>
      <c r="B2" s="70"/>
      <c r="C2" s="70"/>
      <c r="D2" s="8"/>
      <c r="F2" s="9"/>
      <c r="G2" s="70" t="s">
        <v>86</v>
      </c>
      <c r="H2" s="70"/>
      <c r="I2" s="70"/>
    </row>
    <row r="3" spans="1:9" ht="15" customHeight="1">
      <c r="A3" s="66" t="s">
        <v>55</v>
      </c>
      <c r="B3" s="66"/>
      <c r="C3" s="66"/>
      <c r="D3" s="8"/>
      <c r="F3" s="9"/>
      <c r="G3" s="66" t="s">
        <v>55</v>
      </c>
      <c r="H3" s="66"/>
      <c r="I3" s="66"/>
    </row>
    <row r="4" spans="1:9" ht="15" customHeight="1">
      <c r="A4" s="11"/>
      <c r="B4" s="67" t="s">
        <v>85</v>
      </c>
      <c r="C4" s="67"/>
      <c r="D4" s="8"/>
      <c r="F4" s="9"/>
      <c r="G4" s="11"/>
      <c r="H4" s="67" t="s">
        <v>108</v>
      </c>
      <c r="I4" s="67"/>
    </row>
    <row r="5" spans="1:9" ht="15" customHeight="1">
      <c r="A5" s="10" t="s">
        <v>56</v>
      </c>
      <c r="B5" s="66" t="s">
        <v>57</v>
      </c>
      <c r="C5" s="66"/>
      <c r="D5" s="8"/>
      <c r="F5" s="9"/>
      <c r="G5" s="10" t="s">
        <v>56</v>
      </c>
      <c r="H5" s="66" t="s">
        <v>57</v>
      </c>
      <c r="I5" s="66"/>
    </row>
    <row r="6" spans="1:9" ht="15.75" customHeight="1">
      <c r="A6" s="68" t="s">
        <v>155</v>
      </c>
      <c r="B6" s="68"/>
      <c r="C6" s="68"/>
      <c r="D6" s="8"/>
      <c r="F6" s="9"/>
      <c r="G6" s="68" t="s">
        <v>156</v>
      </c>
      <c r="H6" s="68"/>
      <c r="I6" s="68"/>
    </row>
    <row r="7" ht="11.25" customHeight="1"/>
    <row r="8" spans="1:7" ht="18.75">
      <c r="A8" s="71" t="s">
        <v>58</v>
      </c>
      <c r="B8" s="71"/>
      <c r="C8" s="71"/>
      <c r="D8" s="71"/>
      <c r="E8" s="71"/>
      <c r="F8" s="71"/>
      <c r="G8" s="71"/>
    </row>
    <row r="9" spans="1:7" ht="18.75" customHeight="1">
      <c r="A9" s="71" t="s">
        <v>109</v>
      </c>
      <c r="B9" s="71"/>
      <c r="C9" s="71"/>
      <c r="D9" s="71"/>
      <c r="E9" s="71"/>
      <c r="F9" s="71"/>
      <c r="G9" s="71"/>
    </row>
    <row r="10" spans="1:7" ht="11.25" customHeight="1">
      <c r="A10" s="13"/>
      <c r="B10" s="13"/>
      <c r="C10" s="13"/>
      <c r="D10" s="13"/>
      <c r="E10" s="13"/>
      <c r="F10" s="13"/>
      <c r="G10" s="14" t="s">
        <v>59</v>
      </c>
    </row>
    <row r="11" spans="1:7" ht="18.75">
      <c r="A11" s="12"/>
      <c r="B11" s="12"/>
      <c r="C11" s="12"/>
      <c r="D11" s="12"/>
      <c r="E11" s="12"/>
      <c r="F11" s="15" t="s">
        <v>60</v>
      </c>
      <c r="G11" s="16"/>
    </row>
    <row r="12" spans="1:7" ht="15">
      <c r="A12" s="64" t="s">
        <v>157</v>
      </c>
      <c r="B12" s="64"/>
      <c r="C12" s="64"/>
      <c r="D12" s="64"/>
      <c r="E12" s="64"/>
      <c r="F12" s="17" t="s">
        <v>61</v>
      </c>
      <c r="G12" s="59">
        <v>43266</v>
      </c>
    </row>
    <row r="13" spans="1:7" ht="23.25" customHeight="1">
      <c r="A13" s="6"/>
      <c r="B13" s="6"/>
      <c r="C13" s="6"/>
      <c r="D13" s="6"/>
      <c r="E13" s="6"/>
      <c r="G13" s="16"/>
    </row>
    <row r="14" spans="1:7" ht="28.5" customHeight="1">
      <c r="A14" s="65" t="s">
        <v>62</v>
      </c>
      <c r="B14" s="65"/>
      <c r="C14" s="65"/>
      <c r="D14" s="78" t="s">
        <v>93</v>
      </c>
      <c r="E14" s="78"/>
      <c r="F14" s="17" t="s">
        <v>63</v>
      </c>
      <c r="G14" s="28">
        <v>5076769</v>
      </c>
    </row>
    <row r="15" spans="1:7" ht="25.5" customHeight="1">
      <c r="A15" s="65"/>
      <c r="B15" s="65"/>
      <c r="C15" s="65"/>
      <c r="D15" s="78"/>
      <c r="E15" s="78"/>
      <c r="G15" s="19"/>
    </row>
    <row r="16" spans="1:7" ht="19.5" customHeight="1">
      <c r="A16" s="65" t="s">
        <v>64</v>
      </c>
      <c r="B16" s="65"/>
      <c r="C16" s="65"/>
      <c r="D16" s="75" t="s">
        <v>94</v>
      </c>
      <c r="E16" s="76"/>
      <c r="F16" s="21"/>
      <c r="G16" s="18"/>
    </row>
    <row r="17" spans="1:7" ht="15">
      <c r="A17" s="65" t="s">
        <v>65</v>
      </c>
      <c r="B17" s="65"/>
      <c r="C17" s="65"/>
      <c r="E17" s="22"/>
      <c r="F17" s="23" t="s">
        <v>66</v>
      </c>
      <c r="G17" s="18">
        <v>383</v>
      </c>
    </row>
    <row r="18" spans="1:7" ht="15">
      <c r="A18" s="65" t="s">
        <v>67</v>
      </c>
      <c r="B18" s="65"/>
      <c r="C18" s="65"/>
      <c r="D18" s="72" t="s">
        <v>87</v>
      </c>
      <c r="E18" s="72"/>
      <c r="F18" s="15"/>
      <c r="G18" s="24"/>
    </row>
    <row r="19" spans="1:7" ht="15">
      <c r="A19" s="65"/>
      <c r="B19" s="65"/>
      <c r="C19" s="65"/>
      <c r="D19" s="72"/>
      <c r="E19" s="72"/>
      <c r="F19" s="15"/>
      <c r="G19" s="24"/>
    </row>
    <row r="20" spans="1:7" ht="3.75" customHeight="1">
      <c r="A20" s="65"/>
      <c r="B20" s="65"/>
      <c r="C20" s="65"/>
      <c r="D20" s="72"/>
      <c r="E20" s="72"/>
      <c r="F20" s="15"/>
      <c r="G20" s="24"/>
    </row>
    <row r="21" spans="1:7" ht="15">
      <c r="A21" s="65" t="s">
        <v>68</v>
      </c>
      <c r="B21" s="65"/>
      <c r="C21" s="65"/>
      <c r="D21" s="79" t="s">
        <v>88</v>
      </c>
      <c r="E21" s="79"/>
      <c r="F21" s="22"/>
      <c r="G21" s="22"/>
    </row>
    <row r="22" spans="1:7" ht="15">
      <c r="A22" s="65"/>
      <c r="B22" s="65"/>
      <c r="C22" s="65"/>
      <c r="D22" s="79"/>
      <c r="E22" s="79"/>
      <c r="F22" s="22"/>
      <c r="G22" s="22"/>
    </row>
    <row r="23" spans="1:7" ht="4.5" customHeight="1">
      <c r="A23" s="65"/>
      <c r="B23" s="65"/>
      <c r="C23" s="65"/>
      <c r="D23" s="22"/>
      <c r="E23" s="22"/>
      <c r="F23" s="22"/>
      <c r="G23" s="22"/>
    </row>
    <row r="24" spans="1:7" ht="15">
      <c r="A24" s="64" t="s">
        <v>69</v>
      </c>
      <c r="B24" s="64"/>
      <c r="C24" s="64"/>
      <c r="D24" s="64"/>
      <c r="E24" s="64"/>
      <c r="F24" s="64"/>
      <c r="G24" s="64"/>
    </row>
    <row r="25" spans="1:8" s="8" customFormat="1" ht="15">
      <c r="A25" s="65" t="s">
        <v>70</v>
      </c>
      <c r="B25" s="65"/>
      <c r="C25" s="65"/>
      <c r="D25" s="65"/>
      <c r="E25" s="65"/>
      <c r="F25" s="65"/>
      <c r="G25" s="65"/>
      <c r="H25" s="65"/>
    </row>
    <row r="26" spans="1:10" s="8" customFormat="1" ht="29.25" customHeight="1">
      <c r="A26" s="80" t="s">
        <v>95</v>
      </c>
      <c r="B26" s="80"/>
      <c r="C26" s="80"/>
      <c r="D26" s="80"/>
      <c r="E26" s="80"/>
      <c r="F26" s="80"/>
      <c r="G26" s="80"/>
      <c r="H26" s="80"/>
      <c r="I26" s="80"/>
      <c r="J26" s="27"/>
    </row>
    <row r="27" spans="1:8" s="8" customFormat="1" ht="14.25" customHeight="1">
      <c r="A27" s="65" t="s">
        <v>71</v>
      </c>
      <c r="B27" s="65"/>
      <c r="C27" s="65"/>
      <c r="D27" s="65"/>
      <c r="E27" s="65"/>
      <c r="F27" s="65"/>
      <c r="G27" s="65"/>
      <c r="H27" s="65"/>
    </row>
    <row r="28" spans="1:10" s="8" customFormat="1" ht="53.25" customHeight="1">
      <c r="A28" s="65" t="s">
        <v>96</v>
      </c>
      <c r="B28" s="65"/>
      <c r="C28" s="65"/>
      <c r="D28" s="65"/>
      <c r="E28" s="65"/>
      <c r="F28" s="65"/>
      <c r="G28" s="65"/>
      <c r="H28" s="65"/>
      <c r="I28" s="65"/>
      <c r="J28" s="26"/>
    </row>
    <row r="29" spans="1:8" s="8" customFormat="1" ht="15">
      <c r="A29" s="65" t="s">
        <v>72</v>
      </c>
      <c r="B29" s="65"/>
      <c r="C29" s="65"/>
      <c r="D29" s="65"/>
      <c r="E29" s="65"/>
      <c r="F29" s="65"/>
      <c r="G29" s="65"/>
      <c r="H29" s="65"/>
    </row>
    <row r="30" spans="1:10" s="8" customFormat="1" ht="409.5" customHeight="1">
      <c r="A30" s="73" t="s">
        <v>105</v>
      </c>
      <c r="B30" s="74"/>
      <c r="C30" s="74"/>
      <c r="D30" s="74"/>
      <c r="E30" s="74"/>
      <c r="F30" s="74"/>
      <c r="G30" s="74"/>
      <c r="H30" s="74"/>
      <c r="I30" s="74"/>
      <c r="J30" s="26"/>
    </row>
    <row r="31" spans="1:9" ht="86.25" customHeight="1">
      <c r="A31" s="74"/>
      <c r="B31" s="74"/>
      <c r="C31" s="74"/>
      <c r="D31" s="74"/>
      <c r="E31" s="74"/>
      <c r="F31" s="74"/>
      <c r="G31" s="74"/>
      <c r="H31" s="74"/>
      <c r="I31" s="74"/>
    </row>
    <row r="32" spans="1:9" ht="24.75" customHeight="1">
      <c r="A32" s="77" t="s">
        <v>153</v>
      </c>
      <c r="B32" s="74"/>
      <c r="C32" s="74"/>
      <c r="D32" s="74"/>
      <c r="E32" s="74"/>
      <c r="F32" s="74"/>
      <c r="G32" s="74"/>
      <c r="H32" s="74"/>
      <c r="I32" s="74"/>
    </row>
    <row r="33" spans="1:9" ht="32.25" customHeight="1">
      <c r="A33" s="77" t="s">
        <v>152</v>
      </c>
      <c r="B33" s="74"/>
      <c r="C33" s="74"/>
      <c r="D33" s="74"/>
      <c r="E33" s="74"/>
      <c r="F33" s="74"/>
      <c r="G33" s="74"/>
      <c r="H33" s="74"/>
      <c r="I33" s="74"/>
    </row>
    <row r="34" ht="15">
      <c r="I34" s="29"/>
    </row>
    <row r="35" ht="114" customHeight="1">
      <c r="I35" s="29"/>
    </row>
    <row r="36" ht="56.25" customHeight="1">
      <c r="I36" s="29"/>
    </row>
    <row r="37" ht="46.5" customHeight="1">
      <c r="I37" s="29"/>
    </row>
    <row r="38" ht="15">
      <c r="I38" s="29"/>
    </row>
    <row r="39" ht="15">
      <c r="I39" s="29"/>
    </row>
    <row r="40" ht="15">
      <c r="I40" s="29"/>
    </row>
    <row r="41" ht="312" customHeight="1">
      <c r="I41" s="29"/>
    </row>
    <row r="105" spans="1:8" ht="15">
      <c r="A105" s="20"/>
      <c r="B105" s="20"/>
      <c r="C105" s="20"/>
      <c r="D105" s="20"/>
      <c r="E105" s="20"/>
      <c r="F105" s="22"/>
      <c r="G105" s="22"/>
      <c r="H105" s="22"/>
    </row>
  </sheetData>
  <sheetProtection/>
  <mergeCells count="33">
    <mergeCell ref="A32:I32"/>
    <mergeCell ref="A33:I33"/>
    <mergeCell ref="D14:E15"/>
    <mergeCell ref="A21:C23"/>
    <mergeCell ref="D21:E22"/>
    <mergeCell ref="A24:G24"/>
    <mergeCell ref="A26:I26"/>
    <mergeCell ref="A29:H29"/>
    <mergeCell ref="A16:C16"/>
    <mergeCell ref="A17:C17"/>
    <mergeCell ref="A18:C20"/>
    <mergeCell ref="D18:E20"/>
    <mergeCell ref="A30:I31"/>
    <mergeCell ref="A25:H25"/>
    <mergeCell ref="D16:E16"/>
    <mergeCell ref="A28:I28"/>
    <mergeCell ref="A1:C1"/>
    <mergeCell ref="G1:I1"/>
    <mergeCell ref="A2:C2"/>
    <mergeCell ref="G2:I2"/>
    <mergeCell ref="A8:G8"/>
    <mergeCell ref="A9:G9"/>
    <mergeCell ref="H4:I4"/>
    <mergeCell ref="A12:E12"/>
    <mergeCell ref="A14:C15"/>
    <mergeCell ref="A27:H27"/>
    <mergeCell ref="A3:C3"/>
    <mergeCell ref="G3:I3"/>
    <mergeCell ref="B4:C4"/>
    <mergeCell ref="B5:C5"/>
    <mergeCell ref="H5:I5"/>
    <mergeCell ref="A6:C6"/>
    <mergeCell ref="G6:I6"/>
  </mergeCells>
  <printOptions/>
  <pageMargins left="0.7874015748031497" right="0.2362204724409449" top="0.6299212598425197" bottom="0" header="0.8267716535433072" footer="0.196850393700787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V32"/>
  <sheetViews>
    <sheetView zoomScalePageLayoutView="0" workbookViewId="0" topLeftCell="C1">
      <selection activeCell="F23" sqref="F23:BO23"/>
    </sheetView>
  </sheetViews>
  <sheetFormatPr defaultColWidth="9.00390625" defaultRowHeight="12.75"/>
  <cols>
    <col min="1" max="100" width="1.37890625" style="1" customWidth="1"/>
  </cols>
  <sheetData>
    <row r="1" ht="15.75">
      <c r="CU1" s="2" t="s">
        <v>34</v>
      </c>
    </row>
    <row r="3" spans="1:100" ht="18.75">
      <c r="A3" s="85" t="s">
        <v>35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  <c r="CA3" s="85"/>
      <c r="CB3" s="85"/>
      <c r="CC3" s="85"/>
      <c r="CD3" s="85"/>
      <c r="CE3" s="85"/>
      <c r="CF3" s="85"/>
      <c r="CG3" s="85"/>
      <c r="CH3" s="85"/>
      <c r="CI3" s="85"/>
      <c r="CJ3" s="85"/>
      <c r="CK3" s="85"/>
      <c r="CL3" s="85"/>
      <c r="CM3" s="85"/>
      <c r="CN3" s="85"/>
      <c r="CO3" s="85"/>
      <c r="CP3" s="85"/>
      <c r="CQ3" s="85"/>
      <c r="CR3" s="85"/>
      <c r="CS3" s="85"/>
      <c r="CT3" s="85"/>
      <c r="CU3" s="85"/>
      <c r="CV3" s="3"/>
    </row>
    <row r="4" spans="1:100" ht="18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4" t="s">
        <v>15</v>
      </c>
      <c r="AM4" s="3"/>
      <c r="AN4" s="86" t="s">
        <v>73</v>
      </c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7">
        <v>20</v>
      </c>
      <c r="BE4" s="87"/>
      <c r="BF4" s="87"/>
      <c r="BG4" s="86" t="s">
        <v>110</v>
      </c>
      <c r="BH4" s="86"/>
      <c r="BI4" s="86"/>
      <c r="BJ4" s="3"/>
      <c r="BK4" s="3" t="s">
        <v>16</v>
      </c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</row>
    <row r="5" spans="1:100" ht="12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81" t="s">
        <v>36</v>
      </c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</row>
    <row r="7" spans="1:100" ht="15.75">
      <c r="A7" s="82" t="s">
        <v>37</v>
      </c>
      <c r="B7" s="83"/>
      <c r="C7" s="83"/>
      <c r="D7" s="83"/>
      <c r="E7" s="84"/>
      <c r="F7" s="82" t="s">
        <v>0</v>
      </c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4"/>
      <c r="BP7" s="82" t="s">
        <v>38</v>
      </c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3"/>
      <c r="CF7" s="83"/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4"/>
      <c r="CV7" s="7"/>
    </row>
    <row r="8" spans="1:100" ht="15.75">
      <c r="A8" s="82">
        <v>1</v>
      </c>
      <c r="B8" s="83"/>
      <c r="C8" s="83"/>
      <c r="D8" s="83"/>
      <c r="E8" s="84"/>
      <c r="F8" s="82">
        <v>2</v>
      </c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4"/>
      <c r="BP8" s="82">
        <v>3</v>
      </c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3"/>
      <c r="CF8" s="83"/>
      <c r="CG8" s="83"/>
      <c r="CH8" s="83"/>
      <c r="CI8" s="83"/>
      <c r="CJ8" s="83"/>
      <c r="CK8" s="83"/>
      <c r="CL8" s="83"/>
      <c r="CM8" s="83"/>
      <c r="CN8" s="83"/>
      <c r="CO8" s="83"/>
      <c r="CP8" s="83"/>
      <c r="CQ8" s="83"/>
      <c r="CR8" s="83"/>
      <c r="CS8" s="83"/>
      <c r="CT8" s="83"/>
      <c r="CU8" s="84"/>
      <c r="CV8" s="7"/>
    </row>
    <row r="9" spans="1:99" ht="15.75">
      <c r="A9" s="82">
        <v>1</v>
      </c>
      <c r="B9" s="83"/>
      <c r="C9" s="83"/>
      <c r="D9" s="83"/>
      <c r="E9" s="84"/>
      <c r="F9" s="88" t="s">
        <v>39</v>
      </c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90"/>
      <c r="BP9" s="91">
        <v>125910336.12</v>
      </c>
      <c r="BQ9" s="92"/>
      <c r="BR9" s="92"/>
      <c r="BS9" s="92"/>
      <c r="BT9" s="92"/>
      <c r="BU9" s="92"/>
      <c r="BV9" s="92"/>
      <c r="BW9" s="92"/>
      <c r="BX9" s="92"/>
      <c r="BY9" s="92"/>
      <c r="BZ9" s="92"/>
      <c r="CA9" s="92"/>
      <c r="CB9" s="92"/>
      <c r="CC9" s="92"/>
      <c r="CD9" s="92"/>
      <c r="CE9" s="92"/>
      <c r="CF9" s="92"/>
      <c r="CG9" s="92"/>
      <c r="CH9" s="92"/>
      <c r="CI9" s="92"/>
      <c r="CJ9" s="92"/>
      <c r="CK9" s="92"/>
      <c r="CL9" s="92"/>
      <c r="CM9" s="92"/>
      <c r="CN9" s="92"/>
      <c r="CO9" s="92"/>
      <c r="CP9" s="92"/>
      <c r="CQ9" s="92"/>
      <c r="CR9" s="92"/>
      <c r="CS9" s="92"/>
      <c r="CT9" s="92"/>
      <c r="CU9" s="93"/>
    </row>
    <row r="10" spans="1:99" ht="15.75">
      <c r="A10" s="94">
        <v>2</v>
      </c>
      <c r="B10" s="95"/>
      <c r="C10" s="95"/>
      <c r="D10" s="95"/>
      <c r="E10" s="96"/>
      <c r="F10" s="112" t="s">
        <v>33</v>
      </c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U10" s="113"/>
      <c r="AV10" s="113"/>
      <c r="AW10" s="113"/>
      <c r="AX10" s="113"/>
      <c r="AY10" s="113"/>
      <c r="AZ10" s="113"/>
      <c r="BA10" s="113"/>
      <c r="BB10" s="113"/>
      <c r="BC10" s="113"/>
      <c r="BD10" s="113"/>
      <c r="BE10" s="113"/>
      <c r="BF10" s="113"/>
      <c r="BG10" s="113"/>
      <c r="BH10" s="113"/>
      <c r="BI10" s="113"/>
      <c r="BJ10" s="113"/>
      <c r="BK10" s="113"/>
      <c r="BL10" s="113"/>
      <c r="BM10" s="113"/>
      <c r="BN10" s="113"/>
      <c r="BO10" s="114"/>
      <c r="BP10" s="103">
        <v>99236548.27</v>
      </c>
      <c r="BQ10" s="104"/>
      <c r="BR10" s="104"/>
      <c r="BS10" s="104"/>
      <c r="BT10" s="104"/>
      <c r="BU10" s="104"/>
      <c r="BV10" s="104"/>
      <c r="BW10" s="104"/>
      <c r="BX10" s="104"/>
      <c r="BY10" s="104"/>
      <c r="BZ10" s="104"/>
      <c r="CA10" s="104"/>
      <c r="CB10" s="104"/>
      <c r="CC10" s="104"/>
      <c r="CD10" s="104"/>
      <c r="CE10" s="104"/>
      <c r="CF10" s="104"/>
      <c r="CG10" s="104"/>
      <c r="CH10" s="104"/>
      <c r="CI10" s="104"/>
      <c r="CJ10" s="104"/>
      <c r="CK10" s="104"/>
      <c r="CL10" s="104"/>
      <c r="CM10" s="104"/>
      <c r="CN10" s="104"/>
      <c r="CO10" s="104"/>
      <c r="CP10" s="104"/>
      <c r="CQ10" s="104"/>
      <c r="CR10" s="104"/>
      <c r="CS10" s="104"/>
      <c r="CT10" s="104"/>
      <c r="CU10" s="105"/>
    </row>
    <row r="11" spans="1:99" ht="15.75">
      <c r="A11" s="97"/>
      <c r="B11" s="98"/>
      <c r="C11" s="98"/>
      <c r="D11" s="98"/>
      <c r="E11" s="99"/>
      <c r="F11" s="115" t="s">
        <v>40</v>
      </c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16"/>
      <c r="BH11" s="116"/>
      <c r="BI11" s="116"/>
      <c r="BJ11" s="116"/>
      <c r="BK11" s="116"/>
      <c r="BL11" s="116"/>
      <c r="BM11" s="116"/>
      <c r="BN11" s="116"/>
      <c r="BO11" s="117"/>
      <c r="BP11" s="106"/>
      <c r="BQ11" s="107"/>
      <c r="BR11" s="107"/>
      <c r="BS11" s="107"/>
      <c r="BT11" s="107"/>
      <c r="BU11" s="107"/>
      <c r="BV11" s="107"/>
      <c r="BW11" s="107"/>
      <c r="BX11" s="107"/>
      <c r="BY11" s="107"/>
      <c r="BZ11" s="107"/>
      <c r="CA11" s="107"/>
      <c r="CB11" s="107"/>
      <c r="CC11" s="107"/>
      <c r="CD11" s="107"/>
      <c r="CE11" s="107"/>
      <c r="CF11" s="107"/>
      <c r="CG11" s="107"/>
      <c r="CH11" s="107"/>
      <c r="CI11" s="107"/>
      <c r="CJ11" s="107"/>
      <c r="CK11" s="107"/>
      <c r="CL11" s="107"/>
      <c r="CM11" s="107"/>
      <c r="CN11" s="107"/>
      <c r="CO11" s="107"/>
      <c r="CP11" s="107"/>
      <c r="CQ11" s="107"/>
      <c r="CR11" s="107"/>
      <c r="CS11" s="107"/>
      <c r="CT11" s="107"/>
      <c r="CU11" s="108"/>
    </row>
    <row r="12" spans="1:99" ht="15.75">
      <c r="A12" s="94">
        <v>3</v>
      </c>
      <c r="B12" s="95"/>
      <c r="C12" s="95"/>
      <c r="D12" s="95"/>
      <c r="E12" s="96"/>
      <c r="F12" s="100" t="s">
        <v>24</v>
      </c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  <c r="BA12" s="101"/>
      <c r="BB12" s="101"/>
      <c r="BC12" s="101"/>
      <c r="BD12" s="101"/>
      <c r="BE12" s="101"/>
      <c r="BF12" s="101"/>
      <c r="BG12" s="101"/>
      <c r="BH12" s="101"/>
      <c r="BI12" s="101"/>
      <c r="BJ12" s="101"/>
      <c r="BK12" s="101"/>
      <c r="BL12" s="101"/>
      <c r="BM12" s="101"/>
      <c r="BN12" s="101"/>
      <c r="BO12" s="102"/>
      <c r="BP12" s="103">
        <v>40380731.69</v>
      </c>
      <c r="BQ12" s="104"/>
      <c r="BR12" s="104"/>
      <c r="BS12" s="104"/>
      <c r="BT12" s="104"/>
      <c r="BU12" s="104"/>
      <c r="BV12" s="104"/>
      <c r="BW12" s="104"/>
      <c r="BX12" s="104"/>
      <c r="BY12" s="104"/>
      <c r="BZ12" s="104"/>
      <c r="CA12" s="104"/>
      <c r="CB12" s="104"/>
      <c r="CC12" s="104"/>
      <c r="CD12" s="104"/>
      <c r="CE12" s="104"/>
      <c r="CF12" s="104"/>
      <c r="CG12" s="104"/>
      <c r="CH12" s="104"/>
      <c r="CI12" s="104"/>
      <c r="CJ12" s="104"/>
      <c r="CK12" s="104"/>
      <c r="CL12" s="104"/>
      <c r="CM12" s="104"/>
      <c r="CN12" s="104"/>
      <c r="CO12" s="104"/>
      <c r="CP12" s="104"/>
      <c r="CQ12" s="104"/>
      <c r="CR12" s="104"/>
      <c r="CS12" s="104"/>
      <c r="CT12" s="104"/>
      <c r="CU12" s="105"/>
    </row>
    <row r="13" spans="1:99" ht="15.75">
      <c r="A13" s="97"/>
      <c r="B13" s="98"/>
      <c r="C13" s="98"/>
      <c r="D13" s="98"/>
      <c r="E13" s="99"/>
      <c r="F13" s="109" t="s">
        <v>41</v>
      </c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110"/>
      <c r="AU13" s="110"/>
      <c r="AV13" s="110"/>
      <c r="AW13" s="110"/>
      <c r="AX13" s="110"/>
      <c r="AY13" s="110"/>
      <c r="AZ13" s="110"/>
      <c r="BA13" s="110"/>
      <c r="BB13" s="110"/>
      <c r="BC13" s="110"/>
      <c r="BD13" s="110"/>
      <c r="BE13" s="110"/>
      <c r="BF13" s="110"/>
      <c r="BG13" s="110"/>
      <c r="BH13" s="110"/>
      <c r="BI13" s="110"/>
      <c r="BJ13" s="110"/>
      <c r="BK13" s="110"/>
      <c r="BL13" s="110"/>
      <c r="BM13" s="110"/>
      <c r="BN13" s="110"/>
      <c r="BO13" s="111"/>
      <c r="BP13" s="106"/>
      <c r="BQ13" s="107"/>
      <c r="BR13" s="107"/>
      <c r="BS13" s="107"/>
      <c r="BT13" s="107"/>
      <c r="BU13" s="107"/>
      <c r="BV13" s="107"/>
      <c r="BW13" s="107"/>
      <c r="BX13" s="107"/>
      <c r="BY13" s="107"/>
      <c r="BZ13" s="107"/>
      <c r="CA13" s="107"/>
      <c r="CB13" s="107"/>
      <c r="CC13" s="107"/>
      <c r="CD13" s="107"/>
      <c r="CE13" s="107"/>
      <c r="CF13" s="107"/>
      <c r="CG13" s="107"/>
      <c r="CH13" s="107"/>
      <c r="CI13" s="107"/>
      <c r="CJ13" s="107"/>
      <c r="CK13" s="107"/>
      <c r="CL13" s="107"/>
      <c r="CM13" s="107"/>
      <c r="CN13" s="107"/>
      <c r="CO13" s="107"/>
      <c r="CP13" s="107"/>
      <c r="CQ13" s="107"/>
      <c r="CR13" s="107"/>
      <c r="CS13" s="107"/>
      <c r="CT13" s="107"/>
      <c r="CU13" s="108"/>
    </row>
    <row r="14" spans="1:99" ht="15.75">
      <c r="A14" s="82">
        <v>4</v>
      </c>
      <c r="B14" s="83"/>
      <c r="C14" s="83"/>
      <c r="D14" s="83"/>
      <c r="E14" s="84"/>
      <c r="F14" s="118" t="s">
        <v>42</v>
      </c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  <c r="AW14" s="119"/>
      <c r="AX14" s="119"/>
      <c r="AY14" s="119"/>
      <c r="AZ14" s="119"/>
      <c r="BA14" s="119"/>
      <c r="BB14" s="119"/>
      <c r="BC14" s="119"/>
      <c r="BD14" s="119"/>
      <c r="BE14" s="119"/>
      <c r="BF14" s="119"/>
      <c r="BG14" s="119"/>
      <c r="BH14" s="119"/>
      <c r="BI14" s="119"/>
      <c r="BJ14" s="119"/>
      <c r="BK14" s="119"/>
      <c r="BL14" s="119"/>
      <c r="BM14" s="119"/>
      <c r="BN14" s="119"/>
      <c r="BO14" s="120"/>
      <c r="BP14" s="91">
        <v>8693174.73</v>
      </c>
      <c r="BQ14" s="92"/>
      <c r="BR14" s="92"/>
      <c r="BS14" s="92"/>
      <c r="BT14" s="92"/>
      <c r="BU14" s="92"/>
      <c r="BV14" s="92"/>
      <c r="BW14" s="92"/>
      <c r="BX14" s="92"/>
      <c r="BY14" s="92"/>
      <c r="BZ14" s="92"/>
      <c r="CA14" s="92"/>
      <c r="CB14" s="92"/>
      <c r="CC14" s="92"/>
      <c r="CD14" s="92"/>
      <c r="CE14" s="92"/>
      <c r="CF14" s="92"/>
      <c r="CG14" s="92"/>
      <c r="CH14" s="92"/>
      <c r="CI14" s="92"/>
      <c r="CJ14" s="92"/>
      <c r="CK14" s="92"/>
      <c r="CL14" s="92"/>
      <c r="CM14" s="92"/>
      <c r="CN14" s="92"/>
      <c r="CO14" s="92"/>
      <c r="CP14" s="92"/>
      <c r="CQ14" s="92"/>
      <c r="CR14" s="92"/>
      <c r="CS14" s="92"/>
      <c r="CT14" s="92"/>
      <c r="CU14" s="93"/>
    </row>
    <row r="15" spans="1:99" ht="15.75">
      <c r="A15" s="94">
        <v>5</v>
      </c>
      <c r="B15" s="95"/>
      <c r="C15" s="95"/>
      <c r="D15" s="95"/>
      <c r="E15" s="96"/>
      <c r="F15" s="100" t="s">
        <v>24</v>
      </c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01"/>
      <c r="AS15" s="101"/>
      <c r="AT15" s="101"/>
      <c r="AU15" s="101"/>
      <c r="AV15" s="101"/>
      <c r="AW15" s="101"/>
      <c r="AX15" s="101"/>
      <c r="AY15" s="101"/>
      <c r="AZ15" s="101"/>
      <c r="BA15" s="101"/>
      <c r="BB15" s="101"/>
      <c r="BC15" s="101"/>
      <c r="BD15" s="101"/>
      <c r="BE15" s="101"/>
      <c r="BF15" s="101"/>
      <c r="BG15" s="101"/>
      <c r="BH15" s="101"/>
      <c r="BI15" s="101"/>
      <c r="BJ15" s="101"/>
      <c r="BK15" s="101"/>
      <c r="BL15" s="101"/>
      <c r="BM15" s="101"/>
      <c r="BN15" s="101"/>
      <c r="BO15" s="102"/>
      <c r="BP15" s="103">
        <v>2641412.5</v>
      </c>
      <c r="BQ15" s="104"/>
      <c r="BR15" s="104"/>
      <c r="BS15" s="104"/>
      <c r="BT15" s="104"/>
      <c r="BU15" s="104"/>
      <c r="BV15" s="104"/>
      <c r="BW15" s="104"/>
      <c r="BX15" s="104"/>
      <c r="BY15" s="104"/>
      <c r="BZ15" s="104"/>
      <c r="CA15" s="104"/>
      <c r="CB15" s="104"/>
      <c r="CC15" s="104"/>
      <c r="CD15" s="104"/>
      <c r="CE15" s="104"/>
      <c r="CF15" s="104"/>
      <c r="CG15" s="104"/>
      <c r="CH15" s="104"/>
      <c r="CI15" s="104"/>
      <c r="CJ15" s="104"/>
      <c r="CK15" s="104"/>
      <c r="CL15" s="104"/>
      <c r="CM15" s="104"/>
      <c r="CN15" s="104"/>
      <c r="CO15" s="104"/>
      <c r="CP15" s="104"/>
      <c r="CQ15" s="104"/>
      <c r="CR15" s="104"/>
      <c r="CS15" s="104"/>
      <c r="CT15" s="104"/>
      <c r="CU15" s="105"/>
    </row>
    <row r="16" spans="1:99" ht="15.75">
      <c r="A16" s="97"/>
      <c r="B16" s="98"/>
      <c r="C16" s="98"/>
      <c r="D16" s="98"/>
      <c r="E16" s="99"/>
      <c r="F16" s="109" t="s">
        <v>41</v>
      </c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110"/>
      <c r="AU16" s="110"/>
      <c r="AV16" s="110"/>
      <c r="AW16" s="110"/>
      <c r="AX16" s="110"/>
      <c r="AY16" s="110"/>
      <c r="AZ16" s="110"/>
      <c r="BA16" s="110"/>
      <c r="BB16" s="110"/>
      <c r="BC16" s="110"/>
      <c r="BD16" s="110"/>
      <c r="BE16" s="110"/>
      <c r="BF16" s="110"/>
      <c r="BG16" s="110"/>
      <c r="BH16" s="110"/>
      <c r="BI16" s="110"/>
      <c r="BJ16" s="110"/>
      <c r="BK16" s="110"/>
      <c r="BL16" s="110"/>
      <c r="BM16" s="110"/>
      <c r="BN16" s="110"/>
      <c r="BO16" s="111"/>
      <c r="BP16" s="106"/>
      <c r="BQ16" s="107"/>
      <c r="BR16" s="107"/>
      <c r="BS16" s="107"/>
      <c r="BT16" s="107"/>
      <c r="BU16" s="107"/>
      <c r="BV16" s="107"/>
      <c r="BW16" s="107"/>
      <c r="BX16" s="107"/>
      <c r="BY16" s="107"/>
      <c r="BZ16" s="107"/>
      <c r="CA16" s="107"/>
      <c r="CB16" s="107"/>
      <c r="CC16" s="107"/>
      <c r="CD16" s="107"/>
      <c r="CE16" s="107"/>
      <c r="CF16" s="107"/>
      <c r="CG16" s="107"/>
      <c r="CH16" s="107"/>
      <c r="CI16" s="107"/>
      <c r="CJ16" s="107"/>
      <c r="CK16" s="107"/>
      <c r="CL16" s="107"/>
      <c r="CM16" s="107"/>
      <c r="CN16" s="107"/>
      <c r="CO16" s="107"/>
      <c r="CP16" s="107"/>
      <c r="CQ16" s="107"/>
      <c r="CR16" s="107"/>
      <c r="CS16" s="107"/>
      <c r="CT16" s="107"/>
      <c r="CU16" s="108"/>
    </row>
    <row r="17" spans="1:99" ht="15.75">
      <c r="A17" s="82">
        <v>6</v>
      </c>
      <c r="B17" s="83"/>
      <c r="C17" s="83"/>
      <c r="D17" s="83"/>
      <c r="E17" s="84"/>
      <c r="F17" s="88" t="s">
        <v>43</v>
      </c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90"/>
      <c r="BP17" s="91">
        <v>322933.59</v>
      </c>
      <c r="BQ17" s="92"/>
      <c r="BR17" s="92"/>
      <c r="BS17" s="92"/>
      <c r="BT17" s="92"/>
      <c r="BU17" s="92"/>
      <c r="BV17" s="92"/>
      <c r="BW17" s="92"/>
      <c r="BX17" s="92"/>
      <c r="BY17" s="92"/>
      <c r="BZ17" s="92"/>
      <c r="CA17" s="92"/>
      <c r="CB17" s="92"/>
      <c r="CC17" s="92"/>
      <c r="CD17" s="92"/>
      <c r="CE17" s="92"/>
      <c r="CF17" s="92"/>
      <c r="CG17" s="92"/>
      <c r="CH17" s="92"/>
      <c r="CI17" s="92"/>
      <c r="CJ17" s="92"/>
      <c r="CK17" s="92"/>
      <c r="CL17" s="92"/>
      <c r="CM17" s="92"/>
      <c r="CN17" s="92"/>
      <c r="CO17" s="92"/>
      <c r="CP17" s="92"/>
      <c r="CQ17" s="92"/>
      <c r="CR17" s="92"/>
      <c r="CS17" s="92"/>
      <c r="CT17" s="92"/>
      <c r="CU17" s="93"/>
    </row>
    <row r="18" spans="1:99" ht="15.75">
      <c r="A18" s="94">
        <v>7</v>
      </c>
      <c r="B18" s="95"/>
      <c r="C18" s="95"/>
      <c r="D18" s="95"/>
      <c r="E18" s="96"/>
      <c r="F18" s="112" t="s">
        <v>33</v>
      </c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3"/>
      <c r="AV18" s="113"/>
      <c r="AW18" s="113"/>
      <c r="AX18" s="113"/>
      <c r="AY18" s="113"/>
      <c r="AZ18" s="113"/>
      <c r="BA18" s="113"/>
      <c r="BB18" s="113"/>
      <c r="BC18" s="113"/>
      <c r="BD18" s="113"/>
      <c r="BE18" s="113"/>
      <c r="BF18" s="113"/>
      <c r="BG18" s="113"/>
      <c r="BH18" s="113"/>
      <c r="BI18" s="113"/>
      <c r="BJ18" s="113"/>
      <c r="BK18" s="113"/>
      <c r="BL18" s="113"/>
      <c r="BM18" s="113"/>
      <c r="BN18" s="113"/>
      <c r="BO18" s="114"/>
      <c r="BP18" s="103">
        <v>322933.59</v>
      </c>
      <c r="BQ18" s="104"/>
      <c r="BR18" s="104"/>
      <c r="BS18" s="104"/>
      <c r="BT18" s="104"/>
      <c r="BU18" s="104"/>
      <c r="BV18" s="104"/>
      <c r="BW18" s="104"/>
      <c r="BX18" s="104"/>
      <c r="BY18" s="104"/>
      <c r="BZ18" s="104"/>
      <c r="CA18" s="104"/>
      <c r="CB18" s="104"/>
      <c r="CC18" s="104"/>
      <c r="CD18" s="104"/>
      <c r="CE18" s="104"/>
      <c r="CF18" s="104"/>
      <c r="CG18" s="104"/>
      <c r="CH18" s="104"/>
      <c r="CI18" s="104"/>
      <c r="CJ18" s="104"/>
      <c r="CK18" s="104"/>
      <c r="CL18" s="104"/>
      <c r="CM18" s="104"/>
      <c r="CN18" s="104"/>
      <c r="CO18" s="104"/>
      <c r="CP18" s="104"/>
      <c r="CQ18" s="104"/>
      <c r="CR18" s="104"/>
      <c r="CS18" s="104"/>
      <c r="CT18" s="104"/>
      <c r="CU18" s="105"/>
    </row>
    <row r="19" spans="1:99" ht="15.75">
      <c r="A19" s="97"/>
      <c r="B19" s="98"/>
      <c r="C19" s="98"/>
      <c r="D19" s="98"/>
      <c r="E19" s="99"/>
      <c r="F19" s="115" t="s">
        <v>44</v>
      </c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116"/>
      <c r="BB19" s="116"/>
      <c r="BC19" s="116"/>
      <c r="BD19" s="116"/>
      <c r="BE19" s="116"/>
      <c r="BF19" s="116"/>
      <c r="BG19" s="116"/>
      <c r="BH19" s="116"/>
      <c r="BI19" s="116"/>
      <c r="BJ19" s="116"/>
      <c r="BK19" s="116"/>
      <c r="BL19" s="116"/>
      <c r="BM19" s="116"/>
      <c r="BN19" s="116"/>
      <c r="BO19" s="117"/>
      <c r="BP19" s="106"/>
      <c r="BQ19" s="107"/>
      <c r="BR19" s="107"/>
      <c r="BS19" s="107"/>
      <c r="BT19" s="107"/>
      <c r="BU19" s="107"/>
      <c r="BV19" s="107"/>
      <c r="BW19" s="107"/>
      <c r="BX19" s="107"/>
      <c r="BY19" s="107"/>
      <c r="BZ19" s="107"/>
      <c r="CA19" s="107"/>
      <c r="CB19" s="107"/>
      <c r="CC19" s="107"/>
      <c r="CD19" s="107"/>
      <c r="CE19" s="107"/>
      <c r="CF19" s="107"/>
      <c r="CG19" s="107"/>
      <c r="CH19" s="107"/>
      <c r="CI19" s="107"/>
      <c r="CJ19" s="107"/>
      <c r="CK19" s="107"/>
      <c r="CL19" s="107"/>
      <c r="CM19" s="107"/>
      <c r="CN19" s="107"/>
      <c r="CO19" s="107"/>
      <c r="CP19" s="107"/>
      <c r="CQ19" s="107"/>
      <c r="CR19" s="107"/>
      <c r="CS19" s="107"/>
      <c r="CT19" s="107"/>
      <c r="CU19" s="108"/>
    </row>
    <row r="20" spans="1:99" ht="15.75">
      <c r="A20" s="94">
        <v>8</v>
      </c>
      <c r="B20" s="95"/>
      <c r="C20" s="95"/>
      <c r="D20" s="95"/>
      <c r="E20" s="96"/>
      <c r="F20" s="100" t="s">
        <v>24</v>
      </c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  <c r="AH20" s="101"/>
      <c r="AI20" s="101"/>
      <c r="AJ20" s="101"/>
      <c r="AK20" s="101"/>
      <c r="AL20" s="101"/>
      <c r="AM20" s="101"/>
      <c r="AN20" s="101"/>
      <c r="AO20" s="101"/>
      <c r="AP20" s="101"/>
      <c r="AQ20" s="101"/>
      <c r="AR20" s="101"/>
      <c r="AS20" s="101"/>
      <c r="AT20" s="101"/>
      <c r="AU20" s="101"/>
      <c r="AV20" s="101"/>
      <c r="AW20" s="101"/>
      <c r="AX20" s="101"/>
      <c r="AY20" s="101"/>
      <c r="AZ20" s="101"/>
      <c r="BA20" s="101"/>
      <c r="BB20" s="101"/>
      <c r="BC20" s="101"/>
      <c r="BD20" s="101"/>
      <c r="BE20" s="101"/>
      <c r="BF20" s="101"/>
      <c r="BG20" s="101"/>
      <c r="BH20" s="101"/>
      <c r="BI20" s="101"/>
      <c r="BJ20" s="101"/>
      <c r="BK20" s="101"/>
      <c r="BL20" s="101"/>
      <c r="BM20" s="101"/>
      <c r="BN20" s="101"/>
      <c r="BO20" s="102"/>
      <c r="BP20" s="103">
        <v>322933.59</v>
      </c>
      <c r="BQ20" s="104"/>
      <c r="BR20" s="104"/>
      <c r="BS20" s="104"/>
      <c r="BT20" s="104"/>
      <c r="BU20" s="104"/>
      <c r="BV20" s="104"/>
      <c r="BW20" s="104"/>
      <c r="BX20" s="104"/>
      <c r="BY20" s="104"/>
      <c r="BZ20" s="104"/>
      <c r="CA20" s="104"/>
      <c r="CB20" s="104"/>
      <c r="CC20" s="104"/>
      <c r="CD20" s="104"/>
      <c r="CE20" s="104"/>
      <c r="CF20" s="104"/>
      <c r="CG20" s="104"/>
      <c r="CH20" s="104"/>
      <c r="CI20" s="104"/>
      <c r="CJ20" s="104"/>
      <c r="CK20" s="104"/>
      <c r="CL20" s="104"/>
      <c r="CM20" s="104"/>
      <c r="CN20" s="104"/>
      <c r="CO20" s="104"/>
      <c r="CP20" s="104"/>
      <c r="CQ20" s="104"/>
      <c r="CR20" s="104"/>
      <c r="CS20" s="104"/>
      <c r="CT20" s="104"/>
      <c r="CU20" s="105"/>
    </row>
    <row r="21" spans="1:99" ht="15.75">
      <c r="A21" s="97"/>
      <c r="B21" s="98"/>
      <c r="C21" s="98"/>
      <c r="D21" s="98"/>
      <c r="E21" s="99"/>
      <c r="F21" s="109" t="s">
        <v>45</v>
      </c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  <c r="AL21" s="110"/>
      <c r="AM21" s="110"/>
      <c r="AN21" s="110"/>
      <c r="AO21" s="110"/>
      <c r="AP21" s="110"/>
      <c r="AQ21" s="110"/>
      <c r="AR21" s="110"/>
      <c r="AS21" s="110"/>
      <c r="AT21" s="110"/>
      <c r="AU21" s="110"/>
      <c r="AV21" s="110"/>
      <c r="AW21" s="110"/>
      <c r="AX21" s="110"/>
      <c r="AY21" s="110"/>
      <c r="AZ21" s="110"/>
      <c r="BA21" s="110"/>
      <c r="BB21" s="110"/>
      <c r="BC21" s="110"/>
      <c r="BD21" s="110"/>
      <c r="BE21" s="110"/>
      <c r="BF21" s="110"/>
      <c r="BG21" s="110"/>
      <c r="BH21" s="110"/>
      <c r="BI21" s="110"/>
      <c r="BJ21" s="110"/>
      <c r="BK21" s="110"/>
      <c r="BL21" s="110"/>
      <c r="BM21" s="110"/>
      <c r="BN21" s="110"/>
      <c r="BO21" s="111"/>
      <c r="BP21" s="106"/>
      <c r="BQ21" s="107"/>
      <c r="BR21" s="107"/>
      <c r="BS21" s="107"/>
      <c r="BT21" s="107"/>
      <c r="BU21" s="107"/>
      <c r="BV21" s="107"/>
      <c r="BW21" s="107"/>
      <c r="BX21" s="107"/>
      <c r="BY21" s="107"/>
      <c r="BZ21" s="107"/>
      <c r="CA21" s="107"/>
      <c r="CB21" s="107"/>
      <c r="CC21" s="107"/>
      <c r="CD21" s="107"/>
      <c r="CE21" s="107"/>
      <c r="CF21" s="107"/>
      <c r="CG21" s="107"/>
      <c r="CH21" s="107"/>
      <c r="CI21" s="107"/>
      <c r="CJ21" s="107"/>
      <c r="CK21" s="107"/>
      <c r="CL21" s="107"/>
      <c r="CM21" s="107"/>
      <c r="CN21" s="107"/>
      <c r="CO21" s="107"/>
      <c r="CP21" s="107"/>
      <c r="CQ21" s="107"/>
      <c r="CR21" s="107"/>
      <c r="CS21" s="107"/>
      <c r="CT21" s="107"/>
      <c r="CU21" s="108"/>
    </row>
    <row r="22" spans="1:99" ht="15.75">
      <c r="A22" s="82"/>
      <c r="B22" s="83"/>
      <c r="C22" s="83"/>
      <c r="D22" s="83"/>
      <c r="E22" s="84"/>
      <c r="F22" s="118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Q22" s="119"/>
      <c r="AR22" s="119"/>
      <c r="AS22" s="119"/>
      <c r="AT22" s="119"/>
      <c r="AU22" s="119"/>
      <c r="AV22" s="119"/>
      <c r="AW22" s="119"/>
      <c r="AX22" s="119"/>
      <c r="AY22" s="119"/>
      <c r="AZ22" s="119"/>
      <c r="BA22" s="119"/>
      <c r="BB22" s="119"/>
      <c r="BC22" s="119"/>
      <c r="BD22" s="119"/>
      <c r="BE22" s="119"/>
      <c r="BF22" s="119"/>
      <c r="BG22" s="119"/>
      <c r="BH22" s="119"/>
      <c r="BI22" s="119"/>
      <c r="BJ22" s="119"/>
      <c r="BK22" s="119"/>
      <c r="BL22" s="119"/>
      <c r="BM22" s="119"/>
      <c r="BN22" s="119"/>
      <c r="BO22" s="120"/>
      <c r="BP22" s="91"/>
      <c r="BQ22" s="92"/>
      <c r="BR22" s="92"/>
      <c r="BS22" s="92"/>
      <c r="BT22" s="92"/>
      <c r="BU22" s="92"/>
      <c r="BV22" s="92"/>
      <c r="BW22" s="92"/>
      <c r="BX22" s="92"/>
      <c r="BY22" s="92"/>
      <c r="BZ22" s="92"/>
      <c r="CA22" s="92"/>
      <c r="CB22" s="92"/>
      <c r="CC22" s="92"/>
      <c r="CD22" s="92"/>
      <c r="CE22" s="92"/>
      <c r="CF22" s="92"/>
      <c r="CG22" s="92"/>
      <c r="CH22" s="92"/>
      <c r="CI22" s="92"/>
      <c r="CJ22" s="92"/>
      <c r="CK22" s="92"/>
      <c r="CL22" s="92"/>
      <c r="CM22" s="92"/>
      <c r="CN22" s="92"/>
      <c r="CO22" s="92"/>
      <c r="CP22" s="92"/>
      <c r="CQ22" s="92"/>
      <c r="CR22" s="92"/>
      <c r="CS22" s="92"/>
      <c r="CT22" s="92"/>
      <c r="CU22" s="93"/>
    </row>
    <row r="23" spans="1:99" ht="15.75">
      <c r="A23" s="82">
        <v>9</v>
      </c>
      <c r="B23" s="83"/>
      <c r="C23" s="83"/>
      <c r="D23" s="83"/>
      <c r="E23" s="84"/>
      <c r="F23" s="121" t="s">
        <v>46</v>
      </c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22"/>
      <c r="AP23" s="122"/>
      <c r="AQ23" s="122"/>
      <c r="AR23" s="122"/>
      <c r="AS23" s="122"/>
      <c r="AT23" s="122"/>
      <c r="AU23" s="122"/>
      <c r="AV23" s="122"/>
      <c r="AW23" s="122"/>
      <c r="AX23" s="122"/>
      <c r="AY23" s="122"/>
      <c r="AZ23" s="122"/>
      <c r="BA23" s="122"/>
      <c r="BB23" s="122"/>
      <c r="BC23" s="122"/>
      <c r="BD23" s="122"/>
      <c r="BE23" s="122"/>
      <c r="BF23" s="122"/>
      <c r="BG23" s="122"/>
      <c r="BH23" s="122"/>
      <c r="BI23" s="122"/>
      <c r="BJ23" s="122"/>
      <c r="BK23" s="122"/>
      <c r="BL23" s="122"/>
      <c r="BM23" s="122"/>
      <c r="BN23" s="122"/>
      <c r="BO23" s="123"/>
      <c r="BP23" s="91"/>
      <c r="BQ23" s="92"/>
      <c r="BR23" s="92"/>
      <c r="BS23" s="92"/>
      <c r="BT23" s="92"/>
      <c r="BU23" s="92"/>
      <c r="BV23" s="92"/>
      <c r="BW23" s="92"/>
      <c r="BX23" s="92"/>
      <c r="BY23" s="92"/>
      <c r="BZ23" s="92"/>
      <c r="CA23" s="92"/>
      <c r="CB23" s="92"/>
      <c r="CC23" s="92"/>
      <c r="CD23" s="92"/>
      <c r="CE23" s="92"/>
      <c r="CF23" s="92"/>
      <c r="CG23" s="92"/>
      <c r="CH23" s="92"/>
      <c r="CI23" s="92"/>
      <c r="CJ23" s="92"/>
      <c r="CK23" s="92"/>
      <c r="CL23" s="92"/>
      <c r="CM23" s="92"/>
      <c r="CN23" s="92"/>
      <c r="CO23" s="92"/>
      <c r="CP23" s="92"/>
      <c r="CQ23" s="92"/>
      <c r="CR23" s="92"/>
      <c r="CS23" s="92"/>
      <c r="CT23" s="92"/>
      <c r="CU23" s="93"/>
    </row>
    <row r="24" spans="1:99" ht="15.75">
      <c r="A24" s="82">
        <v>10</v>
      </c>
      <c r="B24" s="83"/>
      <c r="C24" s="83"/>
      <c r="D24" s="83"/>
      <c r="E24" s="84"/>
      <c r="F24" s="118" t="s">
        <v>47</v>
      </c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Q24" s="119"/>
      <c r="AR24" s="119"/>
      <c r="AS24" s="119"/>
      <c r="AT24" s="119"/>
      <c r="AU24" s="119"/>
      <c r="AV24" s="119"/>
      <c r="AW24" s="119"/>
      <c r="AX24" s="119"/>
      <c r="AY24" s="119"/>
      <c r="AZ24" s="119"/>
      <c r="BA24" s="119"/>
      <c r="BB24" s="119"/>
      <c r="BC24" s="119"/>
      <c r="BD24" s="119"/>
      <c r="BE24" s="119"/>
      <c r="BF24" s="119"/>
      <c r="BG24" s="119"/>
      <c r="BH24" s="119"/>
      <c r="BI24" s="119"/>
      <c r="BJ24" s="119"/>
      <c r="BK24" s="119"/>
      <c r="BL24" s="119"/>
      <c r="BM24" s="119"/>
      <c r="BN24" s="119"/>
      <c r="BO24" s="120"/>
      <c r="BP24" s="91"/>
      <c r="BQ24" s="92"/>
      <c r="BR24" s="92"/>
      <c r="BS24" s="92"/>
      <c r="BT24" s="92"/>
      <c r="BU24" s="92"/>
      <c r="BV24" s="92"/>
      <c r="BW24" s="92"/>
      <c r="BX24" s="92"/>
      <c r="BY24" s="92"/>
      <c r="BZ24" s="92"/>
      <c r="CA24" s="92"/>
      <c r="CB24" s="92"/>
      <c r="CC24" s="92"/>
      <c r="CD24" s="92"/>
      <c r="CE24" s="92"/>
      <c r="CF24" s="92"/>
      <c r="CG24" s="92"/>
      <c r="CH24" s="92"/>
      <c r="CI24" s="92"/>
      <c r="CJ24" s="92"/>
      <c r="CK24" s="92"/>
      <c r="CL24" s="92"/>
      <c r="CM24" s="92"/>
      <c r="CN24" s="92"/>
      <c r="CO24" s="92"/>
      <c r="CP24" s="92"/>
      <c r="CQ24" s="92"/>
      <c r="CR24" s="92"/>
      <c r="CS24" s="92"/>
      <c r="CT24" s="92"/>
      <c r="CU24" s="93"/>
    </row>
    <row r="25" spans="1:99" ht="15.75">
      <c r="A25" s="82">
        <v>11</v>
      </c>
      <c r="B25" s="83"/>
      <c r="C25" s="83"/>
      <c r="D25" s="83"/>
      <c r="E25" s="84"/>
      <c r="F25" s="118" t="s">
        <v>48</v>
      </c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Q25" s="119"/>
      <c r="AR25" s="119"/>
      <c r="AS25" s="119"/>
      <c r="AT25" s="119"/>
      <c r="AU25" s="119"/>
      <c r="AV25" s="119"/>
      <c r="AW25" s="119"/>
      <c r="AX25" s="119"/>
      <c r="AY25" s="119"/>
      <c r="AZ25" s="119"/>
      <c r="BA25" s="119"/>
      <c r="BB25" s="119"/>
      <c r="BC25" s="119"/>
      <c r="BD25" s="119"/>
      <c r="BE25" s="119"/>
      <c r="BF25" s="119"/>
      <c r="BG25" s="119"/>
      <c r="BH25" s="119"/>
      <c r="BI25" s="119"/>
      <c r="BJ25" s="119"/>
      <c r="BK25" s="119"/>
      <c r="BL25" s="119"/>
      <c r="BM25" s="119"/>
      <c r="BN25" s="119"/>
      <c r="BO25" s="120"/>
      <c r="BP25" s="91">
        <v>531044.09</v>
      </c>
      <c r="BQ25" s="92"/>
      <c r="BR25" s="92"/>
      <c r="BS25" s="92"/>
      <c r="BT25" s="92"/>
      <c r="BU25" s="92"/>
      <c r="BV25" s="92"/>
      <c r="BW25" s="92"/>
      <c r="BX25" s="92"/>
      <c r="BY25" s="92"/>
      <c r="BZ25" s="92"/>
      <c r="CA25" s="92"/>
      <c r="CB25" s="92"/>
      <c r="CC25" s="92"/>
      <c r="CD25" s="92"/>
      <c r="CE25" s="92"/>
      <c r="CF25" s="92"/>
      <c r="CG25" s="92"/>
      <c r="CH25" s="92"/>
      <c r="CI25" s="92"/>
      <c r="CJ25" s="92"/>
      <c r="CK25" s="92"/>
      <c r="CL25" s="92"/>
      <c r="CM25" s="92"/>
      <c r="CN25" s="92"/>
      <c r="CO25" s="92"/>
      <c r="CP25" s="92"/>
      <c r="CQ25" s="92"/>
      <c r="CR25" s="92"/>
      <c r="CS25" s="92"/>
      <c r="CT25" s="92"/>
      <c r="CU25" s="93"/>
    </row>
    <row r="26" spans="1:99" ht="15.75">
      <c r="A26" s="82">
        <v>12</v>
      </c>
      <c r="B26" s="83"/>
      <c r="C26" s="83"/>
      <c r="D26" s="83"/>
      <c r="E26" s="84"/>
      <c r="F26" s="118" t="s">
        <v>49</v>
      </c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119"/>
      <c r="AL26" s="119"/>
      <c r="AM26" s="119"/>
      <c r="AN26" s="119"/>
      <c r="AO26" s="119"/>
      <c r="AP26" s="119"/>
      <c r="AQ26" s="119"/>
      <c r="AR26" s="119"/>
      <c r="AS26" s="119"/>
      <c r="AT26" s="119"/>
      <c r="AU26" s="119"/>
      <c r="AV26" s="119"/>
      <c r="AW26" s="119"/>
      <c r="AX26" s="119"/>
      <c r="AY26" s="119"/>
      <c r="AZ26" s="119"/>
      <c r="BA26" s="119"/>
      <c r="BB26" s="119"/>
      <c r="BC26" s="119"/>
      <c r="BD26" s="119"/>
      <c r="BE26" s="119"/>
      <c r="BF26" s="119"/>
      <c r="BG26" s="119"/>
      <c r="BH26" s="119"/>
      <c r="BI26" s="119"/>
      <c r="BJ26" s="119"/>
      <c r="BK26" s="119"/>
      <c r="BL26" s="119"/>
      <c r="BM26" s="119"/>
      <c r="BN26" s="119"/>
      <c r="BO26" s="120"/>
      <c r="BP26" s="91"/>
      <c r="BQ26" s="92"/>
      <c r="BR26" s="92"/>
      <c r="BS26" s="92"/>
      <c r="BT26" s="92"/>
      <c r="BU26" s="92"/>
      <c r="BV26" s="92"/>
      <c r="BW26" s="92"/>
      <c r="BX26" s="92"/>
      <c r="BY26" s="92"/>
      <c r="BZ26" s="92"/>
      <c r="CA26" s="92"/>
      <c r="CB26" s="92"/>
      <c r="CC26" s="92"/>
      <c r="CD26" s="92"/>
      <c r="CE26" s="92"/>
      <c r="CF26" s="92"/>
      <c r="CG26" s="92"/>
      <c r="CH26" s="92"/>
      <c r="CI26" s="92"/>
      <c r="CJ26" s="92"/>
      <c r="CK26" s="92"/>
      <c r="CL26" s="92"/>
      <c r="CM26" s="92"/>
      <c r="CN26" s="92"/>
      <c r="CO26" s="92"/>
      <c r="CP26" s="92"/>
      <c r="CQ26" s="92"/>
      <c r="CR26" s="92"/>
      <c r="CS26" s="92"/>
      <c r="CT26" s="92"/>
      <c r="CU26" s="93"/>
    </row>
    <row r="27" spans="1:99" ht="15.75">
      <c r="A27" s="82">
        <v>13</v>
      </c>
      <c r="B27" s="83"/>
      <c r="C27" s="83"/>
      <c r="D27" s="83"/>
      <c r="E27" s="84"/>
      <c r="F27" s="88" t="s">
        <v>50</v>
      </c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  <c r="BB27" s="89"/>
      <c r="BC27" s="89"/>
      <c r="BD27" s="89"/>
      <c r="BE27" s="89"/>
      <c r="BF27" s="89"/>
      <c r="BG27" s="89"/>
      <c r="BH27" s="89"/>
      <c r="BI27" s="89"/>
      <c r="BJ27" s="89"/>
      <c r="BK27" s="89"/>
      <c r="BL27" s="89"/>
      <c r="BM27" s="89"/>
      <c r="BN27" s="89"/>
      <c r="BO27" s="90"/>
      <c r="BP27" s="91"/>
      <c r="BQ27" s="92"/>
      <c r="BR27" s="92"/>
      <c r="BS27" s="92"/>
      <c r="BT27" s="92"/>
      <c r="BU27" s="92"/>
      <c r="BV27" s="92"/>
      <c r="BW27" s="92"/>
      <c r="BX27" s="92"/>
      <c r="BY27" s="92"/>
      <c r="BZ27" s="92"/>
      <c r="CA27" s="92"/>
      <c r="CB27" s="92"/>
      <c r="CC27" s="92"/>
      <c r="CD27" s="92"/>
      <c r="CE27" s="92"/>
      <c r="CF27" s="92"/>
      <c r="CG27" s="92"/>
      <c r="CH27" s="92"/>
      <c r="CI27" s="92"/>
      <c r="CJ27" s="92"/>
      <c r="CK27" s="92"/>
      <c r="CL27" s="92"/>
      <c r="CM27" s="92"/>
      <c r="CN27" s="92"/>
      <c r="CO27" s="92"/>
      <c r="CP27" s="92"/>
      <c r="CQ27" s="92"/>
      <c r="CR27" s="92"/>
      <c r="CS27" s="92"/>
      <c r="CT27" s="92"/>
      <c r="CU27" s="93"/>
    </row>
    <row r="28" spans="1:99" ht="15.75">
      <c r="A28" s="94">
        <v>14</v>
      </c>
      <c r="B28" s="95"/>
      <c r="C28" s="95"/>
      <c r="D28" s="95"/>
      <c r="E28" s="96"/>
      <c r="F28" s="112" t="s">
        <v>33</v>
      </c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  <c r="AG28" s="113"/>
      <c r="AH28" s="113"/>
      <c r="AI28" s="113"/>
      <c r="AJ28" s="113"/>
      <c r="AK28" s="113"/>
      <c r="AL28" s="113"/>
      <c r="AM28" s="113"/>
      <c r="AN28" s="113"/>
      <c r="AO28" s="113"/>
      <c r="AP28" s="113"/>
      <c r="AQ28" s="113"/>
      <c r="AR28" s="113"/>
      <c r="AS28" s="113"/>
      <c r="AT28" s="113"/>
      <c r="AU28" s="113"/>
      <c r="AV28" s="113"/>
      <c r="AW28" s="113"/>
      <c r="AX28" s="113"/>
      <c r="AY28" s="113"/>
      <c r="AZ28" s="113"/>
      <c r="BA28" s="113"/>
      <c r="BB28" s="113"/>
      <c r="BC28" s="113"/>
      <c r="BD28" s="113"/>
      <c r="BE28" s="113"/>
      <c r="BF28" s="113"/>
      <c r="BG28" s="113"/>
      <c r="BH28" s="113"/>
      <c r="BI28" s="113"/>
      <c r="BJ28" s="113"/>
      <c r="BK28" s="113"/>
      <c r="BL28" s="113"/>
      <c r="BM28" s="113"/>
      <c r="BN28" s="113"/>
      <c r="BO28" s="114"/>
      <c r="BP28" s="103"/>
      <c r="BQ28" s="104"/>
      <c r="BR28" s="104"/>
      <c r="BS28" s="104"/>
      <c r="BT28" s="104"/>
      <c r="BU28" s="104"/>
      <c r="BV28" s="104"/>
      <c r="BW28" s="104"/>
      <c r="BX28" s="104"/>
      <c r="BY28" s="104"/>
      <c r="BZ28" s="104"/>
      <c r="CA28" s="104"/>
      <c r="CB28" s="104"/>
      <c r="CC28" s="104"/>
      <c r="CD28" s="104"/>
      <c r="CE28" s="104"/>
      <c r="CF28" s="104"/>
      <c r="CG28" s="104"/>
      <c r="CH28" s="104"/>
      <c r="CI28" s="104"/>
      <c r="CJ28" s="104"/>
      <c r="CK28" s="104"/>
      <c r="CL28" s="104"/>
      <c r="CM28" s="104"/>
      <c r="CN28" s="104"/>
      <c r="CO28" s="104"/>
      <c r="CP28" s="104"/>
      <c r="CQ28" s="104"/>
      <c r="CR28" s="104"/>
      <c r="CS28" s="104"/>
      <c r="CT28" s="104"/>
      <c r="CU28" s="105"/>
    </row>
    <row r="29" spans="1:99" ht="15.75">
      <c r="A29" s="97"/>
      <c r="B29" s="98"/>
      <c r="C29" s="98"/>
      <c r="D29" s="98"/>
      <c r="E29" s="99"/>
      <c r="F29" s="115" t="s">
        <v>51</v>
      </c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116"/>
      <c r="AN29" s="116"/>
      <c r="AO29" s="116"/>
      <c r="AP29" s="116"/>
      <c r="AQ29" s="116"/>
      <c r="AR29" s="116"/>
      <c r="AS29" s="116"/>
      <c r="AT29" s="116"/>
      <c r="AU29" s="116"/>
      <c r="AV29" s="116"/>
      <c r="AW29" s="116"/>
      <c r="AX29" s="116"/>
      <c r="AY29" s="116"/>
      <c r="AZ29" s="116"/>
      <c r="BA29" s="116"/>
      <c r="BB29" s="116"/>
      <c r="BC29" s="116"/>
      <c r="BD29" s="116"/>
      <c r="BE29" s="116"/>
      <c r="BF29" s="116"/>
      <c r="BG29" s="116"/>
      <c r="BH29" s="116"/>
      <c r="BI29" s="116"/>
      <c r="BJ29" s="116"/>
      <c r="BK29" s="116"/>
      <c r="BL29" s="116"/>
      <c r="BM29" s="116"/>
      <c r="BN29" s="116"/>
      <c r="BO29" s="117"/>
      <c r="BP29" s="106"/>
      <c r="BQ29" s="107"/>
      <c r="BR29" s="107"/>
      <c r="BS29" s="107"/>
      <c r="BT29" s="107"/>
      <c r="BU29" s="107"/>
      <c r="BV29" s="107"/>
      <c r="BW29" s="107"/>
      <c r="BX29" s="107"/>
      <c r="BY29" s="107"/>
      <c r="BZ29" s="107"/>
      <c r="CA29" s="107"/>
      <c r="CB29" s="107"/>
      <c r="CC29" s="107"/>
      <c r="CD29" s="107"/>
      <c r="CE29" s="107"/>
      <c r="CF29" s="107"/>
      <c r="CG29" s="107"/>
      <c r="CH29" s="107"/>
      <c r="CI29" s="107"/>
      <c r="CJ29" s="107"/>
      <c r="CK29" s="107"/>
      <c r="CL29" s="107"/>
      <c r="CM29" s="107"/>
      <c r="CN29" s="107"/>
      <c r="CO29" s="107"/>
      <c r="CP29" s="107"/>
      <c r="CQ29" s="107"/>
      <c r="CR29" s="107"/>
      <c r="CS29" s="107"/>
      <c r="CT29" s="107"/>
      <c r="CU29" s="108"/>
    </row>
    <row r="30" spans="1:99" ht="15.75">
      <c r="A30" s="82">
        <v>15</v>
      </c>
      <c r="B30" s="83"/>
      <c r="C30" s="83"/>
      <c r="D30" s="83"/>
      <c r="E30" s="84"/>
      <c r="F30" s="118" t="s">
        <v>52</v>
      </c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19"/>
      <c r="AN30" s="119"/>
      <c r="AO30" s="119"/>
      <c r="AP30" s="119"/>
      <c r="AQ30" s="119"/>
      <c r="AR30" s="119"/>
      <c r="AS30" s="119"/>
      <c r="AT30" s="119"/>
      <c r="AU30" s="119"/>
      <c r="AV30" s="119"/>
      <c r="AW30" s="119"/>
      <c r="AX30" s="119"/>
      <c r="AY30" s="119"/>
      <c r="AZ30" s="119"/>
      <c r="BA30" s="119"/>
      <c r="BB30" s="119"/>
      <c r="BC30" s="119"/>
      <c r="BD30" s="119"/>
      <c r="BE30" s="119"/>
      <c r="BF30" s="119"/>
      <c r="BG30" s="119"/>
      <c r="BH30" s="119"/>
      <c r="BI30" s="119"/>
      <c r="BJ30" s="119"/>
      <c r="BK30" s="119"/>
      <c r="BL30" s="119"/>
      <c r="BM30" s="119"/>
      <c r="BN30" s="119"/>
      <c r="BO30" s="120"/>
      <c r="BP30" s="91"/>
      <c r="BQ30" s="92"/>
      <c r="BR30" s="92"/>
      <c r="BS30" s="92"/>
      <c r="BT30" s="92"/>
      <c r="BU30" s="92"/>
      <c r="BV30" s="92"/>
      <c r="BW30" s="92"/>
      <c r="BX30" s="92"/>
      <c r="BY30" s="92"/>
      <c r="BZ30" s="92"/>
      <c r="CA30" s="92"/>
      <c r="CB30" s="92"/>
      <c r="CC30" s="92"/>
      <c r="CD30" s="92"/>
      <c r="CE30" s="92"/>
      <c r="CF30" s="92"/>
      <c r="CG30" s="92"/>
      <c r="CH30" s="92"/>
      <c r="CI30" s="92"/>
      <c r="CJ30" s="92"/>
      <c r="CK30" s="92"/>
      <c r="CL30" s="92"/>
      <c r="CM30" s="92"/>
      <c r="CN30" s="92"/>
      <c r="CO30" s="92"/>
      <c r="CP30" s="92"/>
      <c r="CQ30" s="92"/>
      <c r="CR30" s="92"/>
      <c r="CS30" s="92"/>
      <c r="CT30" s="92"/>
      <c r="CU30" s="93"/>
    </row>
    <row r="31" spans="1:99" ht="15.75">
      <c r="A31" s="94">
        <v>16</v>
      </c>
      <c r="B31" s="95"/>
      <c r="C31" s="95"/>
      <c r="D31" s="95"/>
      <c r="E31" s="96"/>
      <c r="F31" s="100" t="s">
        <v>24</v>
      </c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F31" s="101"/>
      <c r="AG31" s="101"/>
      <c r="AH31" s="101"/>
      <c r="AI31" s="101"/>
      <c r="AJ31" s="101"/>
      <c r="AK31" s="101"/>
      <c r="AL31" s="101"/>
      <c r="AM31" s="101"/>
      <c r="AN31" s="101"/>
      <c r="AO31" s="101"/>
      <c r="AP31" s="101"/>
      <c r="AQ31" s="101"/>
      <c r="AR31" s="101"/>
      <c r="AS31" s="101"/>
      <c r="AT31" s="101"/>
      <c r="AU31" s="101"/>
      <c r="AV31" s="101"/>
      <c r="AW31" s="101"/>
      <c r="AX31" s="101"/>
      <c r="AY31" s="101"/>
      <c r="AZ31" s="101"/>
      <c r="BA31" s="101"/>
      <c r="BB31" s="101"/>
      <c r="BC31" s="101"/>
      <c r="BD31" s="101"/>
      <c r="BE31" s="101"/>
      <c r="BF31" s="101"/>
      <c r="BG31" s="101"/>
      <c r="BH31" s="101"/>
      <c r="BI31" s="101"/>
      <c r="BJ31" s="101"/>
      <c r="BK31" s="101"/>
      <c r="BL31" s="101"/>
      <c r="BM31" s="101"/>
      <c r="BN31" s="101"/>
      <c r="BO31" s="102"/>
      <c r="BP31" s="103"/>
      <c r="BQ31" s="104"/>
      <c r="BR31" s="104"/>
      <c r="BS31" s="104"/>
      <c r="BT31" s="104"/>
      <c r="BU31" s="104"/>
      <c r="BV31" s="104"/>
      <c r="BW31" s="104"/>
      <c r="BX31" s="104"/>
      <c r="BY31" s="104"/>
      <c r="BZ31" s="104"/>
      <c r="CA31" s="104"/>
      <c r="CB31" s="104"/>
      <c r="CC31" s="104"/>
      <c r="CD31" s="104"/>
      <c r="CE31" s="104"/>
      <c r="CF31" s="104"/>
      <c r="CG31" s="104"/>
      <c r="CH31" s="104"/>
      <c r="CI31" s="104"/>
      <c r="CJ31" s="104"/>
      <c r="CK31" s="104"/>
      <c r="CL31" s="104"/>
      <c r="CM31" s="104"/>
      <c r="CN31" s="104"/>
      <c r="CO31" s="104"/>
      <c r="CP31" s="104"/>
      <c r="CQ31" s="104"/>
      <c r="CR31" s="104"/>
      <c r="CS31" s="104"/>
      <c r="CT31" s="104"/>
      <c r="CU31" s="105"/>
    </row>
    <row r="32" spans="1:99" ht="15.75">
      <c r="A32" s="97"/>
      <c r="B32" s="98"/>
      <c r="C32" s="98"/>
      <c r="D32" s="98"/>
      <c r="E32" s="99"/>
      <c r="F32" s="109" t="s">
        <v>53</v>
      </c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/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/>
      <c r="BH32" s="110"/>
      <c r="BI32" s="110"/>
      <c r="BJ32" s="110"/>
      <c r="BK32" s="110"/>
      <c r="BL32" s="110"/>
      <c r="BM32" s="110"/>
      <c r="BN32" s="110"/>
      <c r="BO32" s="111"/>
      <c r="BP32" s="106"/>
      <c r="BQ32" s="107"/>
      <c r="BR32" s="107"/>
      <c r="BS32" s="107"/>
      <c r="BT32" s="107"/>
      <c r="BU32" s="107"/>
      <c r="BV32" s="107"/>
      <c r="BW32" s="107"/>
      <c r="BX32" s="107"/>
      <c r="BY32" s="107"/>
      <c r="BZ32" s="107"/>
      <c r="CA32" s="107"/>
      <c r="CB32" s="107"/>
      <c r="CC32" s="107"/>
      <c r="CD32" s="107"/>
      <c r="CE32" s="107"/>
      <c r="CF32" s="107"/>
      <c r="CG32" s="107"/>
      <c r="CH32" s="107"/>
      <c r="CI32" s="107"/>
      <c r="CJ32" s="107"/>
      <c r="CK32" s="107"/>
      <c r="CL32" s="107"/>
      <c r="CM32" s="107"/>
      <c r="CN32" s="107"/>
      <c r="CO32" s="107"/>
      <c r="CP32" s="107"/>
      <c r="CQ32" s="107"/>
      <c r="CR32" s="107"/>
      <c r="CS32" s="107"/>
      <c r="CT32" s="107"/>
      <c r="CU32" s="108"/>
    </row>
  </sheetData>
  <sheetProtection/>
  <mergeCells count="69">
    <mergeCell ref="A30:E30"/>
    <mergeCell ref="F30:BO30"/>
    <mergeCell ref="BP30:CU30"/>
    <mergeCell ref="A31:E32"/>
    <mergeCell ref="F31:BO31"/>
    <mergeCell ref="BP31:CU32"/>
    <mergeCell ref="F32:BO32"/>
    <mergeCell ref="A28:E29"/>
    <mergeCell ref="F28:BO28"/>
    <mergeCell ref="BP28:CU29"/>
    <mergeCell ref="F29:BO29"/>
    <mergeCell ref="A26:E26"/>
    <mergeCell ref="F26:BO26"/>
    <mergeCell ref="BP26:CU26"/>
    <mergeCell ref="A27:E27"/>
    <mergeCell ref="F27:BO27"/>
    <mergeCell ref="BP27:CU27"/>
    <mergeCell ref="A24:E24"/>
    <mergeCell ref="F24:BO24"/>
    <mergeCell ref="BP24:CU24"/>
    <mergeCell ref="A25:E25"/>
    <mergeCell ref="F25:BO25"/>
    <mergeCell ref="BP25:CU25"/>
    <mergeCell ref="A22:E22"/>
    <mergeCell ref="F22:BO22"/>
    <mergeCell ref="BP22:CU22"/>
    <mergeCell ref="A23:E23"/>
    <mergeCell ref="F23:BO23"/>
    <mergeCell ref="BP23:CU23"/>
    <mergeCell ref="A20:E21"/>
    <mergeCell ref="F20:BO20"/>
    <mergeCell ref="BP20:CU21"/>
    <mergeCell ref="F21:BO21"/>
    <mergeCell ref="A17:E17"/>
    <mergeCell ref="F17:BO17"/>
    <mergeCell ref="BP17:CU17"/>
    <mergeCell ref="A18:E19"/>
    <mergeCell ref="F18:BO18"/>
    <mergeCell ref="BP18:CU19"/>
    <mergeCell ref="F19:BO19"/>
    <mergeCell ref="A14:E14"/>
    <mergeCell ref="F14:BO14"/>
    <mergeCell ref="BP14:CU14"/>
    <mergeCell ref="A15:E16"/>
    <mergeCell ref="F15:BO15"/>
    <mergeCell ref="BP15:CU16"/>
    <mergeCell ref="F16:BO16"/>
    <mergeCell ref="A12:E13"/>
    <mergeCell ref="F12:BO12"/>
    <mergeCell ref="BP12:CU13"/>
    <mergeCell ref="F13:BO13"/>
    <mergeCell ref="A10:E11"/>
    <mergeCell ref="F10:BO10"/>
    <mergeCell ref="BP10:CU11"/>
    <mergeCell ref="F11:BO11"/>
    <mergeCell ref="A8:E8"/>
    <mergeCell ref="F8:BO8"/>
    <mergeCell ref="BP8:CU8"/>
    <mergeCell ref="A9:E9"/>
    <mergeCell ref="F9:BO9"/>
    <mergeCell ref="BP9:CU9"/>
    <mergeCell ref="AJ5:BL5"/>
    <mergeCell ref="A7:E7"/>
    <mergeCell ref="F7:BO7"/>
    <mergeCell ref="BP7:CU7"/>
    <mergeCell ref="A3:CU3"/>
    <mergeCell ref="AN4:BC4"/>
    <mergeCell ref="BD4:BF4"/>
    <mergeCell ref="BG4:BI4"/>
  </mergeCells>
  <printOptions/>
  <pageMargins left="0.37" right="0" top="0.3937007874015748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07"/>
  <sheetViews>
    <sheetView tabSelected="1" zoomScalePageLayoutView="0" workbookViewId="0" topLeftCell="A25">
      <selection activeCell="A46" sqref="A46"/>
    </sheetView>
  </sheetViews>
  <sheetFormatPr defaultColWidth="9.00390625" defaultRowHeight="12.75"/>
  <cols>
    <col min="1" max="1" width="29.375" style="0" customWidth="1"/>
    <col min="2" max="2" width="4.125" style="0" customWidth="1"/>
    <col min="3" max="3" width="16.75390625" style="41" customWidth="1"/>
    <col min="4" max="4" width="6.25390625" style="41" customWidth="1"/>
    <col min="5" max="5" width="5.875" style="41" customWidth="1"/>
    <col min="6" max="6" width="9.125" style="41" customWidth="1"/>
    <col min="7" max="7" width="16.25390625" style="37" customWidth="1"/>
    <col min="8" max="8" width="14.875" style="37" customWidth="1"/>
    <col min="9" max="9" width="13.00390625" style="37" customWidth="1"/>
    <col min="10" max="10" width="9.00390625" style="37" customWidth="1"/>
    <col min="11" max="11" width="12.875" style="37" customWidth="1"/>
    <col min="12" max="12" width="7.25390625" style="37" customWidth="1"/>
  </cols>
  <sheetData>
    <row r="1" ht="12.75">
      <c r="K1" s="44" t="s">
        <v>28</v>
      </c>
    </row>
    <row r="2" spans="1:12" ht="15.75">
      <c r="A2" s="151" t="s">
        <v>29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2"/>
    </row>
    <row r="3" spans="1:12" ht="21" customHeight="1">
      <c r="A3" s="153" t="s">
        <v>158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2"/>
    </row>
    <row r="4" spans="1:12" ht="18" customHeight="1">
      <c r="A4" s="138" t="s">
        <v>0</v>
      </c>
      <c r="B4" s="134" t="s">
        <v>1</v>
      </c>
      <c r="C4" s="130" t="s">
        <v>111</v>
      </c>
      <c r="D4" s="130" t="s">
        <v>112</v>
      </c>
      <c r="E4" s="127" t="s">
        <v>83</v>
      </c>
      <c r="F4" s="124" t="s">
        <v>132</v>
      </c>
      <c r="G4" s="145" t="s">
        <v>113</v>
      </c>
      <c r="H4" s="146"/>
      <c r="I4" s="146"/>
      <c r="J4" s="146"/>
      <c r="K4" s="146"/>
      <c r="L4" s="146"/>
    </row>
    <row r="5" spans="1:12" ht="18" customHeight="1">
      <c r="A5" s="139"/>
      <c r="B5" s="135"/>
      <c r="C5" s="133"/>
      <c r="D5" s="131"/>
      <c r="E5" s="128"/>
      <c r="F5" s="125"/>
      <c r="G5" s="147" t="s">
        <v>30</v>
      </c>
      <c r="H5" s="142" t="s">
        <v>114</v>
      </c>
      <c r="I5" s="143"/>
      <c r="J5" s="143"/>
      <c r="K5" s="143"/>
      <c r="L5" s="144"/>
    </row>
    <row r="6" spans="1:12" ht="56.25" customHeight="1">
      <c r="A6" s="140"/>
      <c r="B6" s="136"/>
      <c r="C6" s="128"/>
      <c r="D6" s="131"/>
      <c r="E6" s="128"/>
      <c r="F6" s="125"/>
      <c r="G6" s="148"/>
      <c r="H6" s="147" t="s">
        <v>115</v>
      </c>
      <c r="I6" s="147" t="s">
        <v>116</v>
      </c>
      <c r="J6" s="154" t="s">
        <v>107</v>
      </c>
      <c r="K6" s="142" t="s">
        <v>117</v>
      </c>
      <c r="L6" s="144"/>
    </row>
    <row r="7" spans="1:12" ht="24.75" customHeight="1">
      <c r="A7" s="141"/>
      <c r="B7" s="137"/>
      <c r="C7" s="129"/>
      <c r="D7" s="132"/>
      <c r="E7" s="129"/>
      <c r="F7" s="126"/>
      <c r="G7" s="149"/>
      <c r="H7" s="150"/>
      <c r="I7" s="150"/>
      <c r="J7" s="155"/>
      <c r="K7" s="38" t="s">
        <v>30</v>
      </c>
      <c r="L7" s="39" t="s">
        <v>118</v>
      </c>
    </row>
    <row r="8" spans="1:12" ht="18" customHeight="1">
      <c r="A8" s="33" t="s">
        <v>119</v>
      </c>
      <c r="B8" s="31">
        <v>100</v>
      </c>
      <c r="C8" s="42"/>
      <c r="D8" s="42"/>
      <c r="E8" s="42"/>
      <c r="F8" s="42"/>
      <c r="G8" s="51">
        <f>G10+G11+G12+G13+G14+G15+G16+G18+G19</f>
        <v>133939772.03</v>
      </c>
      <c r="H8" s="51">
        <f>H10+H11+H12+H13</f>
        <v>119034200</v>
      </c>
      <c r="I8" s="51">
        <f>I14+I15+I16</f>
        <v>13385572.03</v>
      </c>
      <c r="J8" s="61">
        <f>J19</f>
        <v>20000</v>
      </c>
      <c r="K8" s="51">
        <f>K18</f>
        <v>1500000</v>
      </c>
      <c r="L8" s="40"/>
    </row>
    <row r="9" spans="1:12" ht="12.75">
      <c r="A9" s="30" t="s">
        <v>24</v>
      </c>
      <c r="B9" s="31"/>
      <c r="C9" s="42"/>
      <c r="D9" s="42"/>
      <c r="E9" s="42"/>
      <c r="F9" s="42"/>
      <c r="G9" s="40"/>
      <c r="H9" s="40"/>
      <c r="I9" s="40"/>
      <c r="J9" s="40"/>
      <c r="K9" s="40"/>
      <c r="L9" s="40"/>
    </row>
    <row r="10" spans="1:12" ht="12.75">
      <c r="A10" s="32" t="s">
        <v>89</v>
      </c>
      <c r="B10" s="31">
        <v>110</v>
      </c>
      <c r="C10" s="42">
        <v>9080000000000130</v>
      </c>
      <c r="D10" s="42">
        <v>0</v>
      </c>
      <c r="E10" s="42">
        <v>0</v>
      </c>
      <c r="F10" s="42">
        <v>10312601</v>
      </c>
      <c r="G10" s="40">
        <f>H10+I10+J10+K10+L10</f>
        <v>89103040</v>
      </c>
      <c r="H10" s="40">
        <v>89103040</v>
      </c>
      <c r="I10" s="40"/>
      <c r="J10" s="40"/>
      <c r="K10" s="40"/>
      <c r="L10" s="40"/>
    </row>
    <row r="11" spans="1:12" ht="12.75">
      <c r="A11" s="32"/>
      <c r="B11" s="31"/>
      <c r="C11" s="42">
        <v>9080000000000130</v>
      </c>
      <c r="D11" s="42">
        <v>0</v>
      </c>
      <c r="E11" s="42">
        <v>0</v>
      </c>
      <c r="F11" s="42">
        <v>20312603</v>
      </c>
      <c r="G11" s="40">
        <f aca="true" t="shared" si="0" ref="G11:G18">H11+I11+J11+K11+L11</f>
        <v>24038019</v>
      </c>
      <c r="H11" s="40">
        <v>24038019</v>
      </c>
      <c r="I11" s="40"/>
      <c r="J11" s="40"/>
      <c r="K11" s="40"/>
      <c r="L11" s="40"/>
    </row>
    <row r="12" spans="1:12" ht="12.75">
      <c r="A12" s="32"/>
      <c r="B12" s="31"/>
      <c r="C12" s="42">
        <v>9080000000000130</v>
      </c>
      <c r="D12" s="42">
        <v>0</v>
      </c>
      <c r="E12" s="42">
        <v>0</v>
      </c>
      <c r="F12" s="42">
        <v>30312604</v>
      </c>
      <c r="G12" s="40">
        <f t="shared" si="0"/>
        <v>5093141</v>
      </c>
      <c r="H12" s="40">
        <v>5093141</v>
      </c>
      <c r="I12" s="40"/>
      <c r="J12" s="40"/>
      <c r="K12" s="40"/>
      <c r="L12" s="40"/>
    </row>
    <row r="13" spans="1:12" ht="12.75">
      <c r="A13" s="32"/>
      <c r="B13" s="31"/>
      <c r="C13" s="42">
        <v>9080000000000130</v>
      </c>
      <c r="D13" s="42">
        <v>0</v>
      </c>
      <c r="E13" s="42">
        <v>0</v>
      </c>
      <c r="F13" s="42">
        <v>40312605</v>
      </c>
      <c r="G13" s="40">
        <f t="shared" si="0"/>
        <v>800000</v>
      </c>
      <c r="H13" s="40">
        <v>800000</v>
      </c>
      <c r="I13" s="40"/>
      <c r="J13" s="40"/>
      <c r="K13" s="40"/>
      <c r="L13" s="40"/>
    </row>
    <row r="14" spans="1:12" ht="12.75">
      <c r="A14" s="32"/>
      <c r="B14" s="31"/>
      <c r="C14" s="42">
        <v>9080000000000180</v>
      </c>
      <c r="D14" s="42">
        <v>0</v>
      </c>
      <c r="E14" s="42">
        <v>0</v>
      </c>
      <c r="F14" s="42">
        <v>10312601</v>
      </c>
      <c r="G14" s="40">
        <f t="shared" si="0"/>
        <v>250000</v>
      </c>
      <c r="H14" s="40"/>
      <c r="I14" s="40">
        <v>250000</v>
      </c>
      <c r="J14" s="40"/>
      <c r="K14" s="40"/>
      <c r="L14" s="40"/>
    </row>
    <row r="15" spans="1:12" ht="12.75">
      <c r="A15" s="32"/>
      <c r="B15" s="31"/>
      <c r="C15" s="42">
        <v>9080000000000180</v>
      </c>
      <c r="D15" s="42">
        <v>0</v>
      </c>
      <c r="E15" s="42">
        <v>0</v>
      </c>
      <c r="F15" s="42">
        <v>10312631</v>
      </c>
      <c r="G15" s="40">
        <f t="shared" si="0"/>
        <v>9146000</v>
      </c>
      <c r="H15" s="40"/>
      <c r="I15" s="40">
        <v>9146000</v>
      </c>
      <c r="J15" s="40"/>
      <c r="K15" s="40"/>
      <c r="L15" s="40"/>
    </row>
    <row r="16" spans="1:12" ht="12.75">
      <c r="A16" s="32"/>
      <c r="B16" s="31"/>
      <c r="C16" s="42">
        <v>9080000000000180</v>
      </c>
      <c r="D16" s="42">
        <v>0</v>
      </c>
      <c r="E16" s="42">
        <v>0</v>
      </c>
      <c r="F16" s="42">
        <v>10312661</v>
      </c>
      <c r="G16" s="40">
        <f t="shared" si="0"/>
        <v>3989572.03</v>
      </c>
      <c r="H16" s="40"/>
      <c r="I16" s="40">
        <v>3989572.03</v>
      </c>
      <c r="J16" s="40"/>
      <c r="K16" s="40"/>
      <c r="L16" s="40"/>
    </row>
    <row r="17" spans="1:12" ht="12.75">
      <c r="A17" s="32"/>
      <c r="B17" s="31"/>
      <c r="C17" s="42">
        <v>9080000000000180</v>
      </c>
      <c r="D17" s="42">
        <v>0</v>
      </c>
      <c r="E17" s="42">
        <v>0</v>
      </c>
      <c r="F17" s="42">
        <v>12314630</v>
      </c>
      <c r="G17" s="40">
        <f t="shared" si="0"/>
        <v>75768.43</v>
      </c>
      <c r="H17" s="40"/>
      <c r="I17" s="40">
        <v>75768.43</v>
      </c>
      <c r="J17" s="40"/>
      <c r="K17" s="40"/>
      <c r="L17" s="40"/>
    </row>
    <row r="18" spans="1:12" ht="12.75">
      <c r="A18" s="32" t="s">
        <v>120</v>
      </c>
      <c r="B18" s="31">
        <v>120</v>
      </c>
      <c r="C18" s="42">
        <v>9080000000000130</v>
      </c>
      <c r="D18" s="42">
        <v>0</v>
      </c>
      <c r="E18" s="42">
        <v>0</v>
      </c>
      <c r="F18" s="42"/>
      <c r="G18" s="40">
        <f t="shared" si="0"/>
        <v>1500000</v>
      </c>
      <c r="H18" s="40"/>
      <c r="I18" s="40"/>
      <c r="J18" s="40"/>
      <c r="K18" s="40">
        <v>1500000</v>
      </c>
      <c r="L18" s="40"/>
    </row>
    <row r="19" spans="1:12" ht="12.75">
      <c r="A19" s="32" t="s">
        <v>31</v>
      </c>
      <c r="B19" s="31">
        <v>160</v>
      </c>
      <c r="C19" s="42">
        <v>9080000000000180</v>
      </c>
      <c r="D19" s="42">
        <v>0</v>
      </c>
      <c r="E19" s="42">
        <v>0</v>
      </c>
      <c r="F19" s="42"/>
      <c r="G19" s="40">
        <f>J19</f>
        <v>20000</v>
      </c>
      <c r="H19" s="40"/>
      <c r="I19" s="40"/>
      <c r="J19" s="58">
        <v>20000</v>
      </c>
      <c r="K19" s="40"/>
      <c r="L19" s="40"/>
    </row>
    <row r="20" spans="1:12" ht="12.75">
      <c r="A20" s="34" t="s">
        <v>121</v>
      </c>
      <c r="B20" s="31">
        <v>200</v>
      </c>
      <c r="C20" s="42"/>
      <c r="D20" s="42"/>
      <c r="E20" s="42"/>
      <c r="F20" s="42"/>
      <c r="G20" s="51">
        <f>G22+G40+G58+G69+G76+G82+G87+G97+J20</f>
        <v>133964544.16</v>
      </c>
      <c r="H20" s="51">
        <f>H22+H40+H58+H69</f>
        <v>119034200</v>
      </c>
      <c r="I20" s="51">
        <f>I76+I82+I87</f>
        <v>13410344.16</v>
      </c>
      <c r="J20" s="61">
        <f>J96</f>
        <v>20000</v>
      </c>
      <c r="K20" s="51">
        <f>K97</f>
        <v>1500000</v>
      </c>
      <c r="L20" s="40"/>
    </row>
    <row r="21" spans="1:12" ht="12.75">
      <c r="A21" s="32" t="s">
        <v>122</v>
      </c>
      <c r="B21" s="31"/>
      <c r="C21" s="42"/>
      <c r="D21" s="42"/>
      <c r="E21" s="42"/>
      <c r="F21" s="42"/>
      <c r="G21" s="40"/>
      <c r="H21" s="40"/>
      <c r="I21" s="40"/>
      <c r="J21" s="40"/>
      <c r="K21" s="40"/>
      <c r="L21" s="40"/>
    </row>
    <row r="22" spans="1:12" ht="20.25" customHeight="1">
      <c r="A22" s="43" t="s">
        <v>123</v>
      </c>
      <c r="B22" s="31"/>
      <c r="C22" s="42"/>
      <c r="D22" s="42"/>
      <c r="E22" s="42"/>
      <c r="F22" s="42"/>
      <c r="G22" s="51">
        <f>H22</f>
        <v>89103040</v>
      </c>
      <c r="H22" s="51">
        <f>H23+H27+H30+H31</f>
        <v>89103040</v>
      </c>
      <c r="I22" s="40"/>
      <c r="J22" s="40"/>
      <c r="K22" s="40"/>
      <c r="L22" s="40"/>
    </row>
    <row r="23" spans="1:12" ht="12.75">
      <c r="A23" s="32" t="s">
        <v>32</v>
      </c>
      <c r="B23" s="31">
        <v>210</v>
      </c>
      <c r="C23" s="42"/>
      <c r="D23" s="42"/>
      <c r="E23" s="42"/>
      <c r="F23" s="42"/>
      <c r="G23" s="40">
        <f aca="true" t="shared" si="1" ref="G23:G39">H23</f>
        <v>55539320</v>
      </c>
      <c r="H23" s="40">
        <f>H25+H26</f>
        <v>55539320</v>
      </c>
      <c r="I23" s="40"/>
      <c r="J23" s="40"/>
      <c r="K23" s="40"/>
      <c r="L23" s="40"/>
    </row>
    <row r="24" spans="1:12" ht="12.75">
      <c r="A24" s="32" t="s">
        <v>33</v>
      </c>
      <c r="B24" s="31"/>
      <c r="C24" s="42"/>
      <c r="D24" s="42"/>
      <c r="E24" s="42"/>
      <c r="F24" s="42"/>
      <c r="G24" s="40"/>
      <c r="H24" s="40"/>
      <c r="I24" s="40"/>
      <c r="J24" s="40"/>
      <c r="K24" s="40"/>
      <c r="L24" s="40"/>
    </row>
    <row r="25" spans="1:12" ht="12.75">
      <c r="A25" s="35" t="s">
        <v>124</v>
      </c>
      <c r="B25" s="31"/>
      <c r="C25" s="42">
        <v>90808010310126000</v>
      </c>
      <c r="D25" s="42">
        <v>111</v>
      </c>
      <c r="E25" s="42">
        <v>211</v>
      </c>
      <c r="F25" s="42">
        <v>10312601</v>
      </c>
      <c r="G25" s="40">
        <f t="shared" si="1"/>
        <v>42656928</v>
      </c>
      <c r="H25" s="40">
        <v>42656928</v>
      </c>
      <c r="I25" s="40"/>
      <c r="J25" s="40"/>
      <c r="K25" s="40"/>
      <c r="L25" s="40"/>
    </row>
    <row r="26" spans="1:12" ht="14.25" customHeight="1">
      <c r="A26" s="35" t="s">
        <v>125</v>
      </c>
      <c r="B26" s="31"/>
      <c r="C26" s="42">
        <v>90808010310126000</v>
      </c>
      <c r="D26" s="42">
        <v>119</v>
      </c>
      <c r="E26" s="42">
        <v>213</v>
      </c>
      <c r="F26" s="42">
        <v>10312601</v>
      </c>
      <c r="G26" s="40">
        <f t="shared" si="1"/>
        <v>12882392</v>
      </c>
      <c r="H26" s="40">
        <v>12882392</v>
      </c>
      <c r="I26" s="40"/>
      <c r="J26" s="40"/>
      <c r="K26" s="40"/>
      <c r="L26" s="40"/>
    </row>
    <row r="27" spans="1:12" ht="12.75">
      <c r="A27" s="54" t="s">
        <v>126</v>
      </c>
      <c r="B27" s="31">
        <v>220</v>
      </c>
      <c r="C27" s="42"/>
      <c r="D27" s="42"/>
      <c r="E27" s="42"/>
      <c r="F27" s="42"/>
      <c r="G27" s="62">
        <f t="shared" si="1"/>
        <v>7570</v>
      </c>
      <c r="H27" s="62">
        <f>H29</f>
        <v>7570</v>
      </c>
      <c r="I27" s="40"/>
      <c r="J27" s="40"/>
      <c r="K27" s="40"/>
      <c r="L27" s="40"/>
    </row>
    <row r="28" spans="1:12" ht="12.75">
      <c r="A28" s="32" t="s">
        <v>33</v>
      </c>
      <c r="B28" s="31"/>
      <c r="C28" s="42"/>
      <c r="D28" s="42"/>
      <c r="E28" s="42"/>
      <c r="F28" s="42"/>
      <c r="G28" s="62"/>
      <c r="H28" s="62"/>
      <c r="I28" s="40"/>
      <c r="J28" s="40"/>
      <c r="K28" s="40"/>
      <c r="L28" s="40"/>
    </row>
    <row r="29" spans="1:12" ht="12.75">
      <c r="A29" s="35" t="s">
        <v>97</v>
      </c>
      <c r="B29" s="31"/>
      <c r="C29" s="42">
        <v>90808010310126000</v>
      </c>
      <c r="D29" s="42">
        <v>112</v>
      </c>
      <c r="E29" s="42">
        <v>212</v>
      </c>
      <c r="F29" s="42">
        <v>10312601</v>
      </c>
      <c r="G29" s="62">
        <v>7570</v>
      </c>
      <c r="H29" s="62">
        <v>7570</v>
      </c>
      <c r="I29" s="40"/>
      <c r="J29" s="40"/>
      <c r="K29" s="40"/>
      <c r="L29" s="40"/>
    </row>
    <row r="30" spans="1:12" ht="12.75">
      <c r="A30" s="55" t="s">
        <v>127</v>
      </c>
      <c r="B30" s="31">
        <v>230</v>
      </c>
      <c r="C30" s="42">
        <v>90808010310126000</v>
      </c>
      <c r="D30" s="42">
        <v>851</v>
      </c>
      <c r="E30" s="42">
        <v>290</v>
      </c>
      <c r="F30" s="42">
        <v>10312601</v>
      </c>
      <c r="G30" s="62">
        <f t="shared" si="1"/>
        <v>901516</v>
      </c>
      <c r="H30" s="62">
        <v>901516</v>
      </c>
      <c r="I30" s="40"/>
      <c r="J30" s="40"/>
      <c r="K30" s="40"/>
      <c r="L30" s="40"/>
    </row>
    <row r="31" spans="1:12" ht="12.75">
      <c r="A31" s="55" t="s">
        <v>128</v>
      </c>
      <c r="B31" s="31">
        <v>260</v>
      </c>
      <c r="C31" s="42"/>
      <c r="D31" s="42"/>
      <c r="E31" s="42"/>
      <c r="F31" s="42"/>
      <c r="G31" s="62">
        <f t="shared" si="1"/>
        <v>32654634</v>
      </c>
      <c r="H31" s="62">
        <f>H33+H34+H35+H36+H37+H38+H39</f>
        <v>32654634</v>
      </c>
      <c r="I31" s="40"/>
      <c r="J31" s="40"/>
      <c r="K31" s="40"/>
      <c r="L31" s="40"/>
    </row>
    <row r="32" spans="1:12" ht="12.75">
      <c r="A32" s="36" t="s">
        <v>33</v>
      </c>
      <c r="B32" s="31"/>
      <c r="C32" s="42"/>
      <c r="D32" s="42"/>
      <c r="E32" s="42"/>
      <c r="F32" s="42"/>
      <c r="G32" s="62"/>
      <c r="H32" s="62"/>
      <c r="I32" s="40"/>
      <c r="J32" s="40"/>
      <c r="K32" s="40"/>
      <c r="L32" s="40"/>
    </row>
    <row r="33" spans="1:12" ht="12.75">
      <c r="A33" s="35" t="s">
        <v>77</v>
      </c>
      <c r="B33" s="31"/>
      <c r="C33" s="42">
        <v>90808010310126000</v>
      </c>
      <c r="D33" s="42">
        <v>244</v>
      </c>
      <c r="E33" s="42">
        <v>221</v>
      </c>
      <c r="F33" s="42">
        <v>10312601</v>
      </c>
      <c r="G33" s="62">
        <f t="shared" si="1"/>
        <v>200000</v>
      </c>
      <c r="H33" s="62">
        <v>200000</v>
      </c>
      <c r="I33" s="40"/>
      <c r="J33" s="40"/>
      <c r="K33" s="40"/>
      <c r="L33" s="40"/>
    </row>
    <row r="34" spans="1:12" ht="12.75">
      <c r="A34" s="35" t="s">
        <v>98</v>
      </c>
      <c r="B34" s="31"/>
      <c r="C34" s="42">
        <v>90808010310126000</v>
      </c>
      <c r="D34" s="42">
        <v>244</v>
      </c>
      <c r="E34" s="42">
        <v>223</v>
      </c>
      <c r="F34" s="42">
        <v>10312601</v>
      </c>
      <c r="G34" s="62">
        <f t="shared" si="1"/>
        <v>21038963</v>
      </c>
      <c r="H34" s="62">
        <v>21038963</v>
      </c>
      <c r="I34" s="40"/>
      <c r="J34" s="40"/>
      <c r="K34" s="40"/>
      <c r="L34" s="40"/>
    </row>
    <row r="35" spans="1:12" ht="17.25" customHeight="1">
      <c r="A35" s="35" t="s">
        <v>78</v>
      </c>
      <c r="B35" s="31"/>
      <c r="C35" s="42">
        <v>90808010310126000</v>
      </c>
      <c r="D35" s="42">
        <v>244</v>
      </c>
      <c r="E35" s="42">
        <v>225</v>
      </c>
      <c r="F35" s="42">
        <v>10312601</v>
      </c>
      <c r="G35" s="62">
        <f t="shared" si="1"/>
        <v>5616239</v>
      </c>
      <c r="H35" s="62">
        <v>5616239</v>
      </c>
      <c r="I35" s="40"/>
      <c r="J35" s="40"/>
      <c r="K35" s="40"/>
      <c r="L35" s="40"/>
    </row>
    <row r="36" spans="1:12" ht="12.75">
      <c r="A36" s="35" t="s">
        <v>79</v>
      </c>
      <c r="B36" s="31"/>
      <c r="C36" s="42">
        <v>90808010310126000</v>
      </c>
      <c r="D36" s="42">
        <v>244</v>
      </c>
      <c r="E36" s="42">
        <v>226</v>
      </c>
      <c r="F36" s="42">
        <v>10312601</v>
      </c>
      <c r="G36" s="62">
        <f t="shared" si="1"/>
        <v>653932</v>
      </c>
      <c r="H36" s="62">
        <v>653932</v>
      </c>
      <c r="I36" s="40"/>
      <c r="J36" s="40"/>
      <c r="K36" s="40"/>
      <c r="L36" s="40"/>
    </row>
    <row r="37" spans="1:12" ht="12.75">
      <c r="A37" s="35" t="s">
        <v>82</v>
      </c>
      <c r="B37" s="31"/>
      <c r="C37" s="42">
        <v>90808010310126000</v>
      </c>
      <c r="D37" s="42">
        <v>244</v>
      </c>
      <c r="E37" s="42">
        <v>290</v>
      </c>
      <c r="F37" s="42">
        <v>10312601</v>
      </c>
      <c r="G37" s="62">
        <f t="shared" si="1"/>
        <v>400000</v>
      </c>
      <c r="H37" s="62">
        <v>400000</v>
      </c>
      <c r="I37" s="40"/>
      <c r="J37" s="40"/>
      <c r="K37" s="40"/>
      <c r="L37" s="40"/>
    </row>
    <row r="38" spans="1:12" ht="15.75" customHeight="1">
      <c r="A38" s="53" t="s">
        <v>80</v>
      </c>
      <c r="B38" s="31"/>
      <c r="C38" s="42">
        <v>90808010310126000</v>
      </c>
      <c r="D38" s="42">
        <v>244</v>
      </c>
      <c r="E38" s="42">
        <v>310</v>
      </c>
      <c r="F38" s="42">
        <v>10312601</v>
      </c>
      <c r="G38" s="62">
        <f t="shared" si="1"/>
        <v>2847000</v>
      </c>
      <c r="H38" s="62">
        <v>2847000</v>
      </c>
      <c r="I38" s="40"/>
      <c r="J38" s="40"/>
      <c r="K38" s="40"/>
      <c r="L38" s="40"/>
    </row>
    <row r="39" spans="1:12" ht="12.75">
      <c r="A39" s="53" t="s">
        <v>81</v>
      </c>
      <c r="B39" s="31"/>
      <c r="C39" s="42">
        <v>90808010310126000</v>
      </c>
      <c r="D39" s="42">
        <v>244</v>
      </c>
      <c r="E39" s="42">
        <v>340</v>
      </c>
      <c r="F39" s="42">
        <v>10312601</v>
      </c>
      <c r="G39" s="62">
        <f t="shared" si="1"/>
        <v>1898500</v>
      </c>
      <c r="H39" s="62">
        <v>1898500</v>
      </c>
      <c r="I39" s="40"/>
      <c r="J39" s="40"/>
      <c r="K39" s="40"/>
      <c r="L39" s="40"/>
    </row>
    <row r="40" spans="1:12" ht="18.75" customHeight="1">
      <c r="A40" s="43" t="s">
        <v>100</v>
      </c>
      <c r="B40" s="31"/>
      <c r="C40" s="42"/>
      <c r="D40" s="42"/>
      <c r="E40" s="42"/>
      <c r="F40" s="42"/>
      <c r="G40" s="63">
        <f>H40</f>
        <v>24038019</v>
      </c>
      <c r="H40" s="63">
        <f>H41+H45+H48</f>
        <v>24038019</v>
      </c>
      <c r="I40" s="40"/>
      <c r="J40" s="40"/>
      <c r="K40" s="40"/>
      <c r="L40" s="40"/>
    </row>
    <row r="41" spans="1:12" ht="12.75">
      <c r="A41" s="32" t="s">
        <v>32</v>
      </c>
      <c r="B41" s="31">
        <v>210</v>
      </c>
      <c r="C41" s="42"/>
      <c r="D41" s="42"/>
      <c r="E41" s="42"/>
      <c r="F41" s="42"/>
      <c r="G41" s="40">
        <f aca="true" t="shared" si="2" ref="G41:G57">H41</f>
        <v>18039111</v>
      </c>
      <c r="H41" s="40">
        <f>H43+H44</f>
        <v>18039111</v>
      </c>
      <c r="I41" s="40"/>
      <c r="J41" s="40"/>
      <c r="K41" s="40"/>
      <c r="L41" s="40"/>
    </row>
    <row r="42" spans="1:12" ht="12.75">
      <c r="A42" s="32" t="s">
        <v>33</v>
      </c>
      <c r="B42" s="31"/>
      <c r="C42" s="42"/>
      <c r="D42" s="42"/>
      <c r="E42" s="42"/>
      <c r="F42" s="42"/>
      <c r="G42" s="40"/>
      <c r="H42" s="40"/>
      <c r="I42" s="40"/>
      <c r="J42" s="40"/>
      <c r="K42" s="40"/>
      <c r="L42" s="40"/>
    </row>
    <row r="43" spans="1:12" ht="12.75">
      <c r="A43" s="35" t="s">
        <v>124</v>
      </c>
      <c r="B43" s="31"/>
      <c r="C43" s="42">
        <v>90808010310326000</v>
      </c>
      <c r="D43" s="42">
        <v>111</v>
      </c>
      <c r="E43" s="42">
        <v>211</v>
      </c>
      <c r="F43" s="42">
        <v>20312603</v>
      </c>
      <c r="G43" s="40">
        <f t="shared" si="2"/>
        <v>13854924</v>
      </c>
      <c r="H43" s="40">
        <v>13854924</v>
      </c>
      <c r="I43" s="40"/>
      <c r="J43" s="40"/>
      <c r="K43" s="40"/>
      <c r="L43" s="40"/>
    </row>
    <row r="44" spans="1:12" ht="14.25" customHeight="1">
      <c r="A44" s="35" t="s">
        <v>125</v>
      </c>
      <c r="B44" s="31"/>
      <c r="C44" s="42">
        <v>90808010310326000</v>
      </c>
      <c r="D44" s="42">
        <v>119</v>
      </c>
      <c r="E44" s="42">
        <v>213</v>
      </c>
      <c r="F44" s="42">
        <v>20312603</v>
      </c>
      <c r="G44" s="40">
        <f t="shared" si="2"/>
        <v>4184187</v>
      </c>
      <c r="H44" s="40">
        <v>4184187</v>
      </c>
      <c r="I44" s="40"/>
      <c r="J44" s="40"/>
      <c r="K44" s="40"/>
      <c r="L44" s="40"/>
    </row>
    <row r="45" spans="1:12" ht="12.75">
      <c r="A45" s="54" t="s">
        <v>126</v>
      </c>
      <c r="B45" s="31">
        <v>220</v>
      </c>
      <c r="C45" s="42"/>
      <c r="D45" s="42"/>
      <c r="E45" s="42"/>
      <c r="F45" s="42"/>
      <c r="G45" s="40">
        <f t="shared" si="2"/>
        <v>20000</v>
      </c>
      <c r="H45" s="40">
        <f>H47</f>
        <v>20000</v>
      </c>
      <c r="I45" s="40"/>
      <c r="J45" s="40"/>
      <c r="K45" s="40"/>
      <c r="L45" s="40"/>
    </row>
    <row r="46" spans="1:12" ht="12.75">
      <c r="A46" s="32" t="s">
        <v>33</v>
      </c>
      <c r="B46" s="31"/>
      <c r="C46" s="42"/>
      <c r="D46" s="42"/>
      <c r="E46" s="42"/>
      <c r="F46" s="42"/>
      <c r="G46" s="40"/>
      <c r="H46" s="40"/>
      <c r="I46" s="40"/>
      <c r="J46" s="40"/>
      <c r="K46" s="40"/>
      <c r="L46" s="40"/>
    </row>
    <row r="47" spans="1:12" ht="12.75">
      <c r="A47" s="35" t="s">
        <v>97</v>
      </c>
      <c r="B47" s="31"/>
      <c r="C47" s="42">
        <v>90808010310326000</v>
      </c>
      <c r="D47" s="42">
        <v>112</v>
      </c>
      <c r="E47" s="42">
        <v>212</v>
      </c>
      <c r="F47" s="42">
        <v>20312603</v>
      </c>
      <c r="G47" s="40">
        <f t="shared" si="2"/>
        <v>20000</v>
      </c>
      <c r="H47" s="40">
        <v>20000</v>
      </c>
      <c r="I47" s="40"/>
      <c r="J47" s="40"/>
      <c r="K47" s="40"/>
      <c r="L47" s="40"/>
    </row>
    <row r="48" spans="1:12" ht="12.75">
      <c r="A48" s="55" t="s">
        <v>128</v>
      </c>
      <c r="B48" s="31">
        <v>260</v>
      </c>
      <c r="C48" s="42"/>
      <c r="D48" s="42"/>
      <c r="E48" s="42"/>
      <c r="F48" s="42"/>
      <c r="G48" s="40">
        <f t="shared" si="2"/>
        <v>5978908</v>
      </c>
      <c r="H48" s="40">
        <f>H50+H51+H52+H53+H54+H55+H56+H57</f>
        <v>5978908</v>
      </c>
      <c r="I48" s="40"/>
      <c r="J48" s="40"/>
      <c r="K48" s="40"/>
      <c r="L48" s="40"/>
    </row>
    <row r="49" spans="1:12" ht="12.75">
      <c r="A49" s="36" t="s">
        <v>33</v>
      </c>
      <c r="B49" s="31"/>
      <c r="C49" s="42"/>
      <c r="D49" s="42"/>
      <c r="E49" s="42"/>
      <c r="F49" s="42"/>
      <c r="G49" s="40"/>
      <c r="H49" s="40"/>
      <c r="I49" s="40"/>
      <c r="J49" s="40"/>
      <c r="K49" s="40"/>
      <c r="L49" s="40"/>
    </row>
    <row r="50" spans="1:12" ht="12.75">
      <c r="A50" s="35" t="s">
        <v>77</v>
      </c>
      <c r="B50" s="31"/>
      <c r="C50" s="42">
        <v>90808010310326000</v>
      </c>
      <c r="D50" s="42">
        <v>244</v>
      </c>
      <c r="E50" s="42">
        <v>221</v>
      </c>
      <c r="F50" s="42">
        <v>20312603</v>
      </c>
      <c r="G50" s="40">
        <f t="shared" si="2"/>
        <v>500000</v>
      </c>
      <c r="H50" s="40">
        <v>500000</v>
      </c>
      <c r="I50" s="40"/>
      <c r="J50" s="40"/>
      <c r="K50" s="40"/>
      <c r="L50" s="40"/>
    </row>
    <row r="51" spans="1:12" ht="12.75">
      <c r="A51" s="35" t="s">
        <v>129</v>
      </c>
      <c r="B51" s="31"/>
      <c r="C51" s="42">
        <v>90808010310326000</v>
      </c>
      <c r="D51" s="42">
        <v>244</v>
      </c>
      <c r="E51" s="42">
        <v>222</v>
      </c>
      <c r="F51" s="42">
        <v>20312603</v>
      </c>
      <c r="G51" s="40">
        <f t="shared" si="2"/>
        <v>21000</v>
      </c>
      <c r="H51" s="40">
        <v>21000</v>
      </c>
      <c r="I51" s="40"/>
      <c r="J51" s="40"/>
      <c r="K51" s="40"/>
      <c r="L51" s="40"/>
    </row>
    <row r="52" spans="1:12" ht="12.75">
      <c r="A52" s="35" t="s">
        <v>98</v>
      </c>
      <c r="B52" s="31"/>
      <c r="C52" s="42">
        <v>90808010310326000</v>
      </c>
      <c r="D52" s="42">
        <v>244</v>
      </c>
      <c r="E52" s="42">
        <v>223</v>
      </c>
      <c r="F52" s="42">
        <v>20312603</v>
      </c>
      <c r="G52" s="40">
        <f t="shared" si="2"/>
        <v>1952704</v>
      </c>
      <c r="H52" s="40">
        <v>1952704</v>
      </c>
      <c r="I52" s="40"/>
      <c r="J52" s="40"/>
      <c r="K52" s="40"/>
      <c r="L52" s="40"/>
    </row>
    <row r="53" spans="1:12" ht="12.75">
      <c r="A53" s="35" t="s">
        <v>78</v>
      </c>
      <c r="B53" s="31"/>
      <c r="C53" s="42">
        <v>90808010310326000</v>
      </c>
      <c r="D53" s="42">
        <v>244</v>
      </c>
      <c r="E53" s="42">
        <v>225</v>
      </c>
      <c r="F53" s="42">
        <v>20312603</v>
      </c>
      <c r="G53" s="40">
        <f t="shared" si="2"/>
        <v>913204</v>
      </c>
      <c r="H53" s="40">
        <v>913204</v>
      </c>
      <c r="I53" s="40"/>
      <c r="J53" s="40"/>
      <c r="K53" s="40"/>
      <c r="L53" s="40"/>
    </row>
    <row r="54" spans="1:12" ht="12.75">
      <c r="A54" s="35" t="s">
        <v>79</v>
      </c>
      <c r="B54" s="31"/>
      <c r="C54" s="42">
        <v>90808010310326000</v>
      </c>
      <c r="D54" s="42">
        <v>244</v>
      </c>
      <c r="E54" s="42">
        <v>226</v>
      </c>
      <c r="F54" s="42">
        <v>20312603</v>
      </c>
      <c r="G54" s="40">
        <f t="shared" si="2"/>
        <v>850000</v>
      </c>
      <c r="H54" s="40">
        <v>850000</v>
      </c>
      <c r="I54" s="40"/>
      <c r="J54" s="40"/>
      <c r="K54" s="40"/>
      <c r="L54" s="40"/>
    </row>
    <row r="55" spans="1:12" ht="12.75">
      <c r="A55" s="35" t="s">
        <v>82</v>
      </c>
      <c r="B55" s="31"/>
      <c r="C55" s="42">
        <v>90808010310326000</v>
      </c>
      <c r="D55" s="42">
        <v>244</v>
      </c>
      <c r="E55" s="42">
        <v>290</v>
      </c>
      <c r="F55" s="42">
        <v>20312603</v>
      </c>
      <c r="G55" s="40">
        <f t="shared" si="2"/>
        <v>42000</v>
      </c>
      <c r="H55" s="40">
        <v>42000</v>
      </c>
      <c r="I55" s="40"/>
      <c r="J55" s="40"/>
      <c r="K55" s="40"/>
      <c r="L55" s="40"/>
    </row>
    <row r="56" spans="1:12" ht="12.75">
      <c r="A56" s="53" t="s">
        <v>80</v>
      </c>
      <c r="B56" s="31"/>
      <c r="C56" s="42">
        <v>90808010310326000</v>
      </c>
      <c r="D56" s="42">
        <v>244</v>
      </c>
      <c r="E56" s="42">
        <v>310</v>
      </c>
      <c r="F56" s="42">
        <v>20312603</v>
      </c>
      <c r="G56" s="40">
        <f t="shared" si="2"/>
        <v>1600000</v>
      </c>
      <c r="H56" s="40">
        <v>1600000</v>
      </c>
      <c r="I56" s="40"/>
      <c r="J56" s="40"/>
      <c r="K56" s="40"/>
      <c r="L56" s="40"/>
    </row>
    <row r="57" spans="1:12" ht="12.75">
      <c r="A57" s="53" t="s">
        <v>81</v>
      </c>
      <c r="B57" s="31"/>
      <c r="C57" s="42">
        <v>90808010310326000</v>
      </c>
      <c r="D57" s="42">
        <v>244</v>
      </c>
      <c r="E57" s="42">
        <v>340</v>
      </c>
      <c r="F57" s="42">
        <v>20312603</v>
      </c>
      <c r="G57" s="40">
        <f t="shared" si="2"/>
        <v>100000</v>
      </c>
      <c r="H57" s="40">
        <v>100000</v>
      </c>
      <c r="I57" s="40"/>
      <c r="J57" s="40"/>
      <c r="K57" s="40"/>
      <c r="L57" s="40"/>
    </row>
    <row r="58" spans="1:12" ht="19.5" customHeight="1">
      <c r="A58" s="43" t="s">
        <v>101</v>
      </c>
      <c r="B58" s="31"/>
      <c r="C58" s="42"/>
      <c r="D58" s="42"/>
      <c r="E58" s="42"/>
      <c r="F58" s="42"/>
      <c r="G58" s="51">
        <f>H58</f>
        <v>5093141</v>
      </c>
      <c r="H58" s="51">
        <f>H59+H63</f>
        <v>5093141</v>
      </c>
      <c r="I58" s="40"/>
      <c r="J58" s="40"/>
      <c r="K58" s="40"/>
      <c r="L58" s="40"/>
    </row>
    <row r="59" spans="1:12" ht="12.75">
      <c r="A59" s="32" t="s">
        <v>32</v>
      </c>
      <c r="B59" s="31">
        <v>210</v>
      </c>
      <c r="C59" s="42"/>
      <c r="D59" s="42"/>
      <c r="E59" s="42"/>
      <c r="F59" s="42"/>
      <c r="G59" s="40">
        <f aca="true" t="shared" si="3" ref="G59:G67">H59</f>
        <v>4383141</v>
      </c>
      <c r="H59" s="40">
        <f>H61+H62</f>
        <v>4383141</v>
      </c>
      <c r="I59" s="40"/>
      <c r="J59" s="40"/>
      <c r="K59" s="40"/>
      <c r="L59" s="40"/>
    </row>
    <row r="60" spans="1:12" ht="12.75">
      <c r="A60" s="32" t="s">
        <v>33</v>
      </c>
      <c r="B60" s="31"/>
      <c r="C60" s="42"/>
      <c r="D60" s="42"/>
      <c r="E60" s="42"/>
      <c r="F60" s="42"/>
      <c r="G60" s="40"/>
      <c r="H60" s="40"/>
      <c r="I60" s="40"/>
      <c r="J60" s="40"/>
      <c r="K60" s="40"/>
      <c r="L60" s="40"/>
    </row>
    <row r="61" spans="1:12" ht="12.75">
      <c r="A61" s="35" t="s">
        <v>124</v>
      </c>
      <c r="B61" s="31"/>
      <c r="C61" s="42">
        <v>90808010310426000</v>
      </c>
      <c r="D61" s="42">
        <v>111</v>
      </c>
      <c r="E61" s="42">
        <v>211</v>
      </c>
      <c r="F61" s="42">
        <v>30312604</v>
      </c>
      <c r="G61" s="40">
        <f t="shared" si="3"/>
        <v>3366468</v>
      </c>
      <c r="H61" s="40">
        <v>3366468</v>
      </c>
      <c r="I61" s="40"/>
      <c r="J61" s="40"/>
      <c r="K61" s="40"/>
      <c r="L61" s="40"/>
    </row>
    <row r="62" spans="1:12" ht="12.75">
      <c r="A62" s="35" t="s">
        <v>125</v>
      </c>
      <c r="B62" s="31"/>
      <c r="C62" s="42">
        <v>90808010310426000</v>
      </c>
      <c r="D62" s="42">
        <v>119</v>
      </c>
      <c r="E62" s="42">
        <v>213</v>
      </c>
      <c r="F62" s="42">
        <v>30312604</v>
      </c>
      <c r="G62" s="40">
        <f t="shared" si="3"/>
        <v>1016673</v>
      </c>
      <c r="H62" s="40">
        <v>1016673</v>
      </c>
      <c r="I62" s="40"/>
      <c r="J62" s="40"/>
      <c r="K62" s="40"/>
      <c r="L62" s="40"/>
    </row>
    <row r="63" spans="1:12" ht="12.75">
      <c r="A63" s="55" t="s">
        <v>128</v>
      </c>
      <c r="B63" s="31">
        <v>260</v>
      </c>
      <c r="C63" s="42"/>
      <c r="D63" s="42"/>
      <c r="E63" s="42"/>
      <c r="F63" s="42"/>
      <c r="G63" s="40">
        <f t="shared" si="3"/>
        <v>710000</v>
      </c>
      <c r="H63" s="40">
        <f>H65+H66+H67</f>
        <v>710000</v>
      </c>
      <c r="I63" s="40"/>
      <c r="J63" s="40"/>
      <c r="K63" s="40"/>
      <c r="L63" s="40"/>
    </row>
    <row r="64" spans="1:12" ht="12.75">
      <c r="A64" s="36" t="s">
        <v>33</v>
      </c>
      <c r="B64" s="31"/>
      <c r="C64" s="42"/>
      <c r="D64" s="42"/>
      <c r="E64" s="42"/>
      <c r="F64" s="42"/>
      <c r="G64" s="40"/>
      <c r="H64" s="40"/>
      <c r="I64" s="40"/>
      <c r="J64" s="40"/>
      <c r="K64" s="40"/>
      <c r="L64" s="40"/>
    </row>
    <row r="65" spans="1:12" ht="12.75">
      <c r="A65" s="35" t="s">
        <v>129</v>
      </c>
      <c r="B65" s="31"/>
      <c r="C65" s="42">
        <v>90808010310426000</v>
      </c>
      <c r="D65" s="42">
        <v>244</v>
      </c>
      <c r="E65" s="42">
        <v>222</v>
      </c>
      <c r="F65" s="42">
        <v>30312604</v>
      </c>
      <c r="G65" s="40">
        <f t="shared" si="3"/>
        <v>210000</v>
      </c>
      <c r="H65" s="40">
        <v>210000</v>
      </c>
      <c r="I65" s="40"/>
      <c r="J65" s="40"/>
      <c r="K65" s="40"/>
      <c r="L65" s="40"/>
    </row>
    <row r="66" spans="1:12" ht="12.75">
      <c r="A66" s="35" t="s">
        <v>79</v>
      </c>
      <c r="B66" s="31"/>
      <c r="C66" s="42">
        <v>90808010310426000</v>
      </c>
      <c r="D66" s="42">
        <v>244</v>
      </c>
      <c r="E66" s="42">
        <v>226</v>
      </c>
      <c r="F66" s="42">
        <v>30312604</v>
      </c>
      <c r="G66" s="40">
        <f t="shared" si="3"/>
        <v>250000</v>
      </c>
      <c r="H66" s="40">
        <v>250000</v>
      </c>
      <c r="I66" s="40"/>
      <c r="J66" s="40"/>
      <c r="K66" s="40"/>
      <c r="L66" s="40"/>
    </row>
    <row r="67" spans="1:12" ht="12.75">
      <c r="A67" s="53" t="s">
        <v>81</v>
      </c>
      <c r="B67" s="31"/>
      <c r="C67" s="42">
        <v>90808010310426000</v>
      </c>
      <c r="D67" s="42">
        <v>244</v>
      </c>
      <c r="E67" s="42">
        <v>340</v>
      </c>
      <c r="F67" s="42">
        <v>30312604</v>
      </c>
      <c r="G67" s="40">
        <f t="shared" si="3"/>
        <v>250000</v>
      </c>
      <c r="H67" s="40">
        <v>250000</v>
      </c>
      <c r="I67" s="40"/>
      <c r="J67" s="40"/>
      <c r="K67" s="40"/>
      <c r="L67" s="40"/>
    </row>
    <row r="68" spans="1:12" ht="12.75">
      <c r="A68" s="43" t="s">
        <v>102</v>
      </c>
      <c r="B68" s="31"/>
      <c r="C68" s="42"/>
      <c r="D68" s="42"/>
      <c r="E68" s="42"/>
      <c r="F68" s="42"/>
      <c r="G68" s="40"/>
      <c r="H68" s="40"/>
      <c r="I68" s="40"/>
      <c r="J68" s="40"/>
      <c r="K68" s="40"/>
      <c r="L68" s="40"/>
    </row>
    <row r="69" spans="1:12" ht="12.75">
      <c r="A69" s="55" t="s">
        <v>128</v>
      </c>
      <c r="B69" s="31">
        <v>260</v>
      </c>
      <c r="C69" s="42"/>
      <c r="D69" s="42"/>
      <c r="E69" s="42"/>
      <c r="F69" s="42"/>
      <c r="G69" s="51">
        <f>H69</f>
        <v>800000</v>
      </c>
      <c r="H69" s="51">
        <f>H71+H72+H73+H75+H74</f>
        <v>800000</v>
      </c>
      <c r="I69" s="40"/>
      <c r="J69" s="40"/>
      <c r="K69" s="40"/>
      <c r="L69" s="40"/>
    </row>
    <row r="70" spans="1:12" ht="12.75">
      <c r="A70" s="36" t="s">
        <v>33</v>
      </c>
      <c r="B70" s="31"/>
      <c r="C70" s="42"/>
      <c r="D70" s="42"/>
      <c r="E70" s="42"/>
      <c r="F70" s="42"/>
      <c r="G70" s="40"/>
      <c r="H70" s="40"/>
      <c r="I70" s="40"/>
      <c r="J70" s="40"/>
      <c r="K70" s="40"/>
      <c r="L70" s="40"/>
    </row>
    <row r="71" spans="1:12" ht="12.75">
      <c r="A71" s="35" t="s">
        <v>129</v>
      </c>
      <c r="B71" s="31"/>
      <c r="C71" s="42">
        <v>90808040310526000</v>
      </c>
      <c r="D71" s="42">
        <v>244</v>
      </c>
      <c r="E71" s="42">
        <v>222</v>
      </c>
      <c r="F71" s="42">
        <v>40312606</v>
      </c>
      <c r="G71" s="40">
        <f>H71</f>
        <v>140000</v>
      </c>
      <c r="H71" s="40">
        <v>140000</v>
      </c>
      <c r="I71" s="40"/>
      <c r="J71" s="40"/>
      <c r="K71" s="40"/>
      <c r="L71" s="40"/>
    </row>
    <row r="72" spans="1:12" ht="12.75">
      <c r="A72" s="35" t="s">
        <v>79</v>
      </c>
      <c r="B72" s="31"/>
      <c r="C72" s="42">
        <v>90808040310526000</v>
      </c>
      <c r="D72" s="42">
        <v>244</v>
      </c>
      <c r="E72" s="42">
        <v>226</v>
      </c>
      <c r="F72" s="42">
        <v>40312606</v>
      </c>
      <c r="G72" s="40">
        <f>H72</f>
        <v>237000</v>
      </c>
      <c r="H72" s="40">
        <v>237000</v>
      </c>
      <c r="I72" s="40"/>
      <c r="J72" s="40"/>
      <c r="K72" s="40"/>
      <c r="L72" s="40"/>
    </row>
    <row r="73" spans="1:12" ht="12.75">
      <c r="A73" s="35" t="s">
        <v>82</v>
      </c>
      <c r="B73" s="31"/>
      <c r="C73" s="42">
        <v>90808040310526000</v>
      </c>
      <c r="D73" s="42">
        <v>244</v>
      </c>
      <c r="E73" s="42">
        <v>290</v>
      </c>
      <c r="F73" s="42">
        <v>40312606</v>
      </c>
      <c r="G73" s="40">
        <f>H73</f>
        <v>250000</v>
      </c>
      <c r="H73" s="40">
        <v>250000</v>
      </c>
      <c r="I73" s="40"/>
      <c r="J73" s="40"/>
      <c r="K73" s="40"/>
      <c r="L73" s="40"/>
    </row>
    <row r="74" spans="1:12" ht="12.75">
      <c r="A74" s="53" t="s">
        <v>80</v>
      </c>
      <c r="B74" s="31"/>
      <c r="C74" s="42">
        <v>90808040310526000</v>
      </c>
      <c r="D74" s="42">
        <v>244</v>
      </c>
      <c r="E74" s="42">
        <v>310</v>
      </c>
      <c r="F74" s="42">
        <v>40312606</v>
      </c>
      <c r="G74" s="40">
        <f>H74</f>
        <v>18000</v>
      </c>
      <c r="H74" s="40">
        <v>18000</v>
      </c>
      <c r="I74" s="40"/>
      <c r="J74" s="40"/>
      <c r="K74" s="40"/>
      <c r="L74" s="40"/>
    </row>
    <row r="75" spans="1:12" ht="12.75">
      <c r="A75" s="53" t="s">
        <v>81</v>
      </c>
      <c r="B75" s="31"/>
      <c r="C75" s="42">
        <v>90808040310526000</v>
      </c>
      <c r="D75" s="42">
        <v>244</v>
      </c>
      <c r="E75" s="42">
        <v>340</v>
      </c>
      <c r="F75" s="42">
        <v>40312606</v>
      </c>
      <c r="G75" s="40">
        <f>H75</f>
        <v>155000</v>
      </c>
      <c r="H75" s="40">
        <v>155000</v>
      </c>
      <c r="I75" s="40"/>
      <c r="J75" s="40"/>
      <c r="K75" s="40"/>
      <c r="L75" s="40"/>
    </row>
    <row r="76" spans="1:12" ht="12.75">
      <c r="A76" s="43" t="s">
        <v>130</v>
      </c>
      <c r="B76" s="31"/>
      <c r="C76" s="42"/>
      <c r="D76" s="42"/>
      <c r="E76" s="42"/>
      <c r="F76" s="42"/>
      <c r="G76" s="51">
        <f>I76</f>
        <v>268811</v>
      </c>
      <c r="H76" s="51"/>
      <c r="I76" s="51">
        <f>I77</f>
        <v>268811</v>
      </c>
      <c r="J76" s="40"/>
      <c r="K76" s="40"/>
      <c r="L76" s="40"/>
    </row>
    <row r="77" spans="1:12" ht="12.75">
      <c r="A77" s="55" t="s">
        <v>128</v>
      </c>
      <c r="B77" s="31">
        <v>260</v>
      </c>
      <c r="C77" s="42"/>
      <c r="D77" s="42"/>
      <c r="E77" s="42"/>
      <c r="F77" s="42"/>
      <c r="G77" s="40">
        <f>I77</f>
        <v>268811</v>
      </c>
      <c r="H77" s="40"/>
      <c r="I77" s="40">
        <f>I79+I80+I81</f>
        <v>268811</v>
      </c>
      <c r="J77" s="40"/>
      <c r="K77" s="40"/>
      <c r="L77" s="40"/>
    </row>
    <row r="78" spans="1:12" ht="12.75">
      <c r="A78" s="36" t="s">
        <v>33</v>
      </c>
      <c r="B78" s="31"/>
      <c r="C78" s="42"/>
      <c r="D78" s="42"/>
      <c r="E78" s="42"/>
      <c r="F78" s="42"/>
      <c r="G78" s="40"/>
      <c r="H78" s="40"/>
      <c r="I78" s="40"/>
      <c r="J78" s="40"/>
      <c r="K78" s="40"/>
      <c r="L78" s="40"/>
    </row>
    <row r="79" spans="1:12" ht="12.75">
      <c r="A79" s="35" t="s">
        <v>79</v>
      </c>
      <c r="B79" s="31"/>
      <c r="C79" s="42">
        <v>90808010310126000</v>
      </c>
      <c r="D79" s="42">
        <v>244</v>
      </c>
      <c r="E79" s="42">
        <v>226</v>
      </c>
      <c r="F79" s="42">
        <v>10312601</v>
      </c>
      <c r="G79" s="40">
        <f>I79</f>
        <v>118811</v>
      </c>
      <c r="H79" s="40"/>
      <c r="I79" s="40">
        <v>118811</v>
      </c>
      <c r="J79" s="40"/>
      <c r="K79" s="40"/>
      <c r="L79" s="40"/>
    </row>
    <row r="80" spans="1:12" ht="12.75">
      <c r="A80" s="35" t="s">
        <v>82</v>
      </c>
      <c r="B80" s="31"/>
      <c r="C80" s="42">
        <v>90808010310126000</v>
      </c>
      <c r="D80" s="42">
        <v>244</v>
      </c>
      <c r="E80" s="42">
        <v>290</v>
      </c>
      <c r="F80" s="42">
        <v>10312601</v>
      </c>
      <c r="G80" s="40">
        <f>I80</f>
        <v>100000</v>
      </c>
      <c r="H80" s="40"/>
      <c r="I80" s="40">
        <v>100000</v>
      </c>
      <c r="J80" s="40"/>
      <c r="K80" s="40"/>
      <c r="L80" s="40"/>
    </row>
    <row r="81" spans="1:12" ht="12.75">
      <c r="A81" s="53" t="s">
        <v>81</v>
      </c>
      <c r="B81" s="31"/>
      <c r="C81" s="42">
        <v>90808010310126000</v>
      </c>
      <c r="D81" s="42">
        <v>244</v>
      </c>
      <c r="E81" s="42">
        <v>340</v>
      </c>
      <c r="F81" s="42">
        <v>10312601</v>
      </c>
      <c r="G81" s="40">
        <f>I81</f>
        <v>50000</v>
      </c>
      <c r="H81" s="40"/>
      <c r="I81" s="40">
        <v>50000</v>
      </c>
      <c r="J81" s="40"/>
      <c r="K81" s="40"/>
      <c r="L81" s="40"/>
    </row>
    <row r="82" spans="1:12" ht="21" customHeight="1">
      <c r="A82" s="43" t="s">
        <v>103</v>
      </c>
      <c r="B82" s="31"/>
      <c r="C82" s="42"/>
      <c r="D82" s="42"/>
      <c r="E82" s="42"/>
      <c r="F82" s="42"/>
      <c r="G82" s="51">
        <f>I82</f>
        <v>9151961.13</v>
      </c>
      <c r="H82" s="51"/>
      <c r="I82" s="51">
        <f>I83</f>
        <v>9151961.13</v>
      </c>
      <c r="J82" s="40"/>
      <c r="K82" s="40"/>
      <c r="L82" s="40"/>
    </row>
    <row r="83" spans="1:12" ht="12.75">
      <c r="A83" s="55" t="s">
        <v>128</v>
      </c>
      <c r="B83" s="31">
        <v>260</v>
      </c>
      <c r="C83" s="42"/>
      <c r="D83" s="42"/>
      <c r="E83" s="42"/>
      <c r="F83" s="42"/>
      <c r="G83" s="40">
        <f>I83</f>
        <v>9151961.13</v>
      </c>
      <c r="H83" s="40"/>
      <c r="I83" s="40">
        <f>I85+I86</f>
        <v>9151961.13</v>
      </c>
      <c r="J83" s="40"/>
      <c r="K83" s="40"/>
      <c r="L83" s="40"/>
    </row>
    <row r="84" spans="1:12" ht="12.75">
      <c r="A84" s="36" t="s">
        <v>33</v>
      </c>
      <c r="B84" s="31"/>
      <c r="C84" s="42"/>
      <c r="D84" s="42"/>
      <c r="E84" s="42"/>
      <c r="F84" s="42"/>
      <c r="G84" s="40"/>
      <c r="H84" s="40"/>
      <c r="I84" s="40"/>
      <c r="J84" s="40"/>
      <c r="K84" s="40"/>
      <c r="L84" s="40"/>
    </row>
    <row r="85" spans="1:12" ht="12.75" customHeight="1">
      <c r="A85" s="35" t="s">
        <v>78</v>
      </c>
      <c r="B85" s="31"/>
      <c r="C85" s="42">
        <v>90808010310126300</v>
      </c>
      <c r="D85" s="42">
        <v>243</v>
      </c>
      <c r="E85" s="42">
        <v>225</v>
      </c>
      <c r="F85" s="42">
        <v>10312631</v>
      </c>
      <c r="G85" s="40">
        <f aca="true" t="shared" si="4" ref="G85:G92">I85</f>
        <v>9123461.13</v>
      </c>
      <c r="H85" s="40"/>
      <c r="I85" s="40">
        <v>9123461.13</v>
      </c>
      <c r="J85" s="40"/>
      <c r="K85" s="40"/>
      <c r="L85" s="40"/>
    </row>
    <row r="86" spans="1:12" ht="12.75" customHeight="1">
      <c r="A86" s="35" t="s">
        <v>79</v>
      </c>
      <c r="B86" s="31"/>
      <c r="C86" s="42">
        <v>90808010310126300</v>
      </c>
      <c r="D86" s="42">
        <v>244</v>
      </c>
      <c r="E86" s="42">
        <v>226</v>
      </c>
      <c r="F86" s="42">
        <v>10312631</v>
      </c>
      <c r="G86" s="40">
        <f t="shared" si="4"/>
        <v>28500</v>
      </c>
      <c r="H86" s="40"/>
      <c r="I86" s="40">
        <v>28500</v>
      </c>
      <c r="J86" s="40"/>
      <c r="K86" s="40"/>
      <c r="L86" s="40"/>
    </row>
    <row r="87" spans="1:12" ht="20.25" customHeight="1">
      <c r="A87" s="43" t="s">
        <v>131</v>
      </c>
      <c r="B87" s="31"/>
      <c r="C87" s="42"/>
      <c r="D87" s="42"/>
      <c r="E87" s="42"/>
      <c r="F87" s="42"/>
      <c r="G87" s="51">
        <f t="shared" si="4"/>
        <v>3989572.03</v>
      </c>
      <c r="H87" s="51"/>
      <c r="I87" s="51">
        <f>I88+I90+I89</f>
        <v>3989572.03</v>
      </c>
      <c r="J87" s="40"/>
      <c r="K87" s="40"/>
      <c r="L87" s="40"/>
    </row>
    <row r="88" spans="1:12" ht="16.5" customHeight="1">
      <c r="A88" s="35" t="s">
        <v>79</v>
      </c>
      <c r="B88" s="31"/>
      <c r="C88" s="42">
        <v>90808010310126600</v>
      </c>
      <c r="D88" s="42">
        <v>244</v>
      </c>
      <c r="E88" s="42">
        <v>226</v>
      </c>
      <c r="F88" s="42">
        <v>10312661</v>
      </c>
      <c r="G88" s="40">
        <f t="shared" si="4"/>
        <v>56000</v>
      </c>
      <c r="H88" s="40"/>
      <c r="I88" s="40">
        <v>56000</v>
      </c>
      <c r="J88" s="40"/>
      <c r="K88" s="40"/>
      <c r="L88" s="40"/>
    </row>
    <row r="89" spans="1:12" ht="16.5" customHeight="1">
      <c r="A89" s="35" t="s">
        <v>79</v>
      </c>
      <c r="B89" s="31"/>
      <c r="C89" s="42">
        <v>90808010310126600</v>
      </c>
      <c r="D89" s="42">
        <v>407</v>
      </c>
      <c r="E89" s="42">
        <v>226</v>
      </c>
      <c r="F89" s="42">
        <v>10312661</v>
      </c>
      <c r="G89" s="62">
        <f t="shared" si="4"/>
        <v>1542612</v>
      </c>
      <c r="H89" s="62"/>
      <c r="I89" s="62">
        <v>1542612</v>
      </c>
      <c r="J89" s="40"/>
      <c r="K89" s="40"/>
      <c r="L89" s="40"/>
    </row>
    <row r="90" spans="1:12" ht="12.75">
      <c r="A90" s="53" t="s">
        <v>80</v>
      </c>
      <c r="B90" s="31"/>
      <c r="C90" s="42">
        <v>90808010310126600</v>
      </c>
      <c r="D90" s="52">
        <v>407</v>
      </c>
      <c r="E90" s="52">
        <v>310</v>
      </c>
      <c r="F90" s="42">
        <v>10312661</v>
      </c>
      <c r="G90" s="62">
        <f t="shared" si="4"/>
        <v>2390960.03</v>
      </c>
      <c r="H90" s="62"/>
      <c r="I90" s="62">
        <v>2390960.03</v>
      </c>
      <c r="J90" s="40"/>
      <c r="K90" s="40"/>
      <c r="L90" s="40"/>
    </row>
    <row r="91" spans="1:12" ht="12.75">
      <c r="A91" s="43" t="s">
        <v>103</v>
      </c>
      <c r="B91" s="31"/>
      <c r="C91" s="42"/>
      <c r="D91" s="52"/>
      <c r="E91" s="52"/>
      <c r="F91" s="42"/>
      <c r="G91" s="51">
        <f t="shared" si="4"/>
        <v>75768.43</v>
      </c>
      <c r="H91" s="51"/>
      <c r="I91" s="51">
        <f>I92</f>
        <v>75768.43</v>
      </c>
      <c r="J91" s="40"/>
      <c r="K91" s="40"/>
      <c r="L91" s="40"/>
    </row>
    <row r="92" spans="1:12" ht="12.75">
      <c r="A92" s="55" t="s">
        <v>128</v>
      </c>
      <c r="B92" s="31">
        <v>260</v>
      </c>
      <c r="C92" s="42"/>
      <c r="D92" s="52"/>
      <c r="E92" s="52"/>
      <c r="F92" s="42"/>
      <c r="G92" s="40">
        <f t="shared" si="4"/>
        <v>75768.43</v>
      </c>
      <c r="H92" s="40"/>
      <c r="I92" s="40">
        <f>I94</f>
        <v>75768.43</v>
      </c>
      <c r="J92" s="40"/>
      <c r="K92" s="40"/>
      <c r="L92" s="40"/>
    </row>
    <row r="93" spans="1:12" ht="12.75">
      <c r="A93" s="36" t="s">
        <v>33</v>
      </c>
      <c r="B93" s="31"/>
      <c r="C93" s="42"/>
      <c r="D93" s="52"/>
      <c r="E93" s="52"/>
      <c r="F93" s="42"/>
      <c r="G93" s="40"/>
      <c r="H93" s="40"/>
      <c r="I93" s="40"/>
      <c r="J93" s="40"/>
      <c r="K93" s="40"/>
      <c r="L93" s="40"/>
    </row>
    <row r="94" spans="1:12" ht="12.75">
      <c r="A94" s="35" t="s">
        <v>78</v>
      </c>
      <c r="B94" s="31"/>
      <c r="C94" s="42">
        <v>90808010310146300</v>
      </c>
      <c r="D94" s="52">
        <v>243</v>
      </c>
      <c r="E94" s="52">
        <v>225</v>
      </c>
      <c r="F94" s="42">
        <v>12314630</v>
      </c>
      <c r="G94" s="40">
        <f>I94</f>
        <v>75768.43</v>
      </c>
      <c r="H94" s="40"/>
      <c r="I94" s="40">
        <v>75768.43</v>
      </c>
      <c r="J94" s="40"/>
      <c r="K94" s="40"/>
      <c r="L94" s="40"/>
    </row>
    <row r="95" spans="1:12" ht="12.75">
      <c r="A95" s="60" t="s">
        <v>107</v>
      </c>
      <c r="B95" s="31"/>
      <c r="C95" s="42"/>
      <c r="D95" s="52"/>
      <c r="E95" s="52"/>
      <c r="F95" s="42"/>
      <c r="G95" s="51">
        <f>G96</f>
        <v>20000</v>
      </c>
      <c r="H95" s="40"/>
      <c r="I95" s="40"/>
      <c r="J95" s="40"/>
      <c r="K95" s="40"/>
      <c r="L95" s="40"/>
    </row>
    <row r="96" spans="1:12" ht="12.75">
      <c r="A96" s="35" t="s">
        <v>82</v>
      </c>
      <c r="B96" s="31"/>
      <c r="C96" s="42">
        <v>90808010310226000</v>
      </c>
      <c r="D96" s="52">
        <v>244</v>
      </c>
      <c r="E96" s="52">
        <v>290</v>
      </c>
      <c r="F96" s="42">
        <v>0</v>
      </c>
      <c r="G96" s="40">
        <f>J96</f>
        <v>20000</v>
      </c>
      <c r="H96" s="40"/>
      <c r="I96" s="40"/>
      <c r="J96" s="58">
        <v>20000</v>
      </c>
      <c r="K96" s="40"/>
      <c r="L96" s="40"/>
    </row>
    <row r="97" spans="1:12" ht="42" customHeight="1">
      <c r="A97" s="53" t="s">
        <v>149</v>
      </c>
      <c r="B97" s="31">
        <v>210</v>
      </c>
      <c r="C97" s="42"/>
      <c r="D97" s="52"/>
      <c r="E97" s="52"/>
      <c r="F97" s="42"/>
      <c r="G97" s="51">
        <f>K97</f>
        <v>1500000</v>
      </c>
      <c r="H97" s="51"/>
      <c r="I97" s="51"/>
      <c r="J97" s="51"/>
      <c r="K97" s="51">
        <f>K98</f>
        <v>1500000</v>
      </c>
      <c r="L97" s="40"/>
    </row>
    <row r="98" spans="1:12" ht="12.75">
      <c r="A98" s="55" t="s">
        <v>128</v>
      </c>
      <c r="B98" s="31">
        <v>260</v>
      </c>
      <c r="C98" s="42"/>
      <c r="D98" s="52"/>
      <c r="E98" s="52"/>
      <c r="F98" s="42"/>
      <c r="G98" s="40">
        <f aca="true" t="shared" si="5" ref="G98:G104">K98</f>
        <v>1500000</v>
      </c>
      <c r="H98" s="40"/>
      <c r="I98" s="40"/>
      <c r="J98" s="40"/>
      <c r="K98" s="40">
        <f>K100+K101+K102+K103+K104+K105</f>
        <v>1500000</v>
      </c>
      <c r="L98" s="40"/>
    </row>
    <row r="99" spans="1:12" ht="12.75">
      <c r="A99" s="36" t="s">
        <v>33</v>
      </c>
      <c r="B99" s="31"/>
      <c r="C99" s="42"/>
      <c r="D99" s="52"/>
      <c r="E99" s="52"/>
      <c r="F99" s="42"/>
      <c r="G99" s="40"/>
      <c r="H99" s="40"/>
      <c r="I99" s="40"/>
      <c r="J99" s="40"/>
      <c r="K99" s="40"/>
      <c r="L99" s="40"/>
    </row>
    <row r="100" spans="1:12" ht="12.75">
      <c r="A100" s="35" t="s">
        <v>129</v>
      </c>
      <c r="B100" s="31"/>
      <c r="C100" s="42">
        <v>90808010310226000</v>
      </c>
      <c r="D100" s="52">
        <v>244</v>
      </c>
      <c r="E100" s="52">
        <v>222</v>
      </c>
      <c r="F100" s="42">
        <v>0</v>
      </c>
      <c r="G100" s="40">
        <f t="shared" si="5"/>
        <v>20000</v>
      </c>
      <c r="H100" s="40"/>
      <c r="I100" s="40"/>
      <c r="J100" s="40"/>
      <c r="K100" s="40">
        <v>20000</v>
      </c>
      <c r="L100" s="40"/>
    </row>
    <row r="101" spans="1:12" ht="12.75">
      <c r="A101" s="35" t="s">
        <v>79</v>
      </c>
      <c r="B101" s="31"/>
      <c r="C101" s="42">
        <v>90808010310226000</v>
      </c>
      <c r="D101" s="52">
        <v>244</v>
      </c>
      <c r="E101" s="52">
        <v>226</v>
      </c>
      <c r="F101" s="42">
        <v>0</v>
      </c>
      <c r="G101" s="40">
        <f t="shared" si="5"/>
        <v>80000</v>
      </c>
      <c r="H101" s="40"/>
      <c r="I101" s="40"/>
      <c r="J101" s="40"/>
      <c r="K101" s="40">
        <v>80000</v>
      </c>
      <c r="L101" s="40"/>
    </row>
    <row r="102" spans="1:12" ht="12.75">
      <c r="A102" s="35" t="s">
        <v>82</v>
      </c>
      <c r="B102" s="31"/>
      <c r="C102" s="42">
        <v>90808010310226000</v>
      </c>
      <c r="D102" s="52">
        <v>244</v>
      </c>
      <c r="E102" s="52">
        <v>290</v>
      </c>
      <c r="F102" s="42">
        <v>0</v>
      </c>
      <c r="G102" s="40">
        <f t="shared" si="5"/>
        <v>100000</v>
      </c>
      <c r="H102" s="40"/>
      <c r="I102" s="40"/>
      <c r="J102" s="40"/>
      <c r="K102" s="40">
        <v>100000</v>
      </c>
      <c r="L102" s="40"/>
    </row>
    <row r="103" spans="1:12" ht="12.75">
      <c r="A103" s="53" t="s">
        <v>80</v>
      </c>
      <c r="B103" s="31"/>
      <c r="C103" s="42">
        <v>90808010310226000</v>
      </c>
      <c r="D103" s="52">
        <v>244</v>
      </c>
      <c r="E103" s="52">
        <v>310</v>
      </c>
      <c r="F103" s="42">
        <v>0</v>
      </c>
      <c r="G103" s="40">
        <f t="shared" si="5"/>
        <v>500000</v>
      </c>
      <c r="H103" s="40"/>
      <c r="I103" s="40"/>
      <c r="J103" s="40"/>
      <c r="K103" s="40">
        <v>500000</v>
      </c>
      <c r="L103" s="40"/>
    </row>
    <row r="104" spans="1:12" ht="12.75">
      <c r="A104" s="53" t="s">
        <v>81</v>
      </c>
      <c r="B104" s="31"/>
      <c r="C104" s="42">
        <v>90808010310226000</v>
      </c>
      <c r="D104" s="52">
        <v>244</v>
      </c>
      <c r="E104" s="52">
        <v>340</v>
      </c>
      <c r="F104" s="42">
        <v>0</v>
      </c>
      <c r="G104" s="40">
        <f t="shared" si="5"/>
        <v>643000</v>
      </c>
      <c r="H104" s="40"/>
      <c r="I104" s="40"/>
      <c r="J104" s="40"/>
      <c r="K104" s="40">
        <v>643000</v>
      </c>
      <c r="L104" s="40"/>
    </row>
    <row r="105" spans="1:12" ht="12.75">
      <c r="A105" s="35" t="s">
        <v>82</v>
      </c>
      <c r="B105" s="31"/>
      <c r="C105" s="42">
        <v>90808010310226000</v>
      </c>
      <c r="D105" s="52">
        <v>852</v>
      </c>
      <c r="E105" s="52">
        <v>290</v>
      </c>
      <c r="F105" s="42">
        <v>0</v>
      </c>
      <c r="G105" s="40">
        <f>K105</f>
        <v>157000</v>
      </c>
      <c r="H105" s="40"/>
      <c r="I105" s="40"/>
      <c r="J105" s="40"/>
      <c r="K105" s="40">
        <v>157000</v>
      </c>
      <c r="L105" s="40"/>
    </row>
    <row r="106" spans="1:12" ht="12.75">
      <c r="A106" s="35" t="s">
        <v>17</v>
      </c>
      <c r="B106" s="31">
        <v>500</v>
      </c>
      <c r="C106" s="42" t="s">
        <v>133</v>
      </c>
      <c r="D106" s="42"/>
      <c r="E106" s="42"/>
      <c r="F106" s="42"/>
      <c r="G106" s="40">
        <v>24772.13</v>
      </c>
      <c r="H106" s="40"/>
      <c r="I106" s="40">
        <v>24772.13</v>
      </c>
      <c r="J106" s="40"/>
      <c r="K106" s="40"/>
      <c r="L106" s="40"/>
    </row>
    <row r="107" spans="1:12" ht="12.75">
      <c r="A107" s="35" t="s">
        <v>18</v>
      </c>
      <c r="B107" s="31">
        <v>600</v>
      </c>
      <c r="C107" s="42" t="s">
        <v>133</v>
      </c>
      <c r="D107" s="42"/>
      <c r="E107" s="42"/>
      <c r="F107" s="42"/>
      <c r="G107" s="40">
        <f aca="true" t="shared" si="6" ref="G107:L107">G106+G8-G20</f>
        <v>0</v>
      </c>
      <c r="H107" s="40">
        <f t="shared" si="6"/>
        <v>0</v>
      </c>
      <c r="I107" s="40">
        <f t="shared" si="6"/>
        <v>0</v>
      </c>
      <c r="J107" s="40">
        <f t="shared" si="6"/>
        <v>0</v>
      </c>
      <c r="K107" s="40">
        <f t="shared" si="6"/>
        <v>0</v>
      </c>
      <c r="L107" s="40">
        <f t="shared" si="6"/>
        <v>0</v>
      </c>
    </row>
  </sheetData>
  <sheetProtection/>
  <mergeCells count="15">
    <mergeCell ref="H5:L5"/>
    <mergeCell ref="G4:L4"/>
    <mergeCell ref="G5:G7"/>
    <mergeCell ref="H6:H7"/>
    <mergeCell ref="A2:L2"/>
    <mergeCell ref="A3:L3"/>
    <mergeCell ref="K6:L6"/>
    <mergeCell ref="I6:I7"/>
    <mergeCell ref="J6:J7"/>
    <mergeCell ref="F4:F7"/>
    <mergeCell ref="E4:E7"/>
    <mergeCell ref="D4:D7"/>
    <mergeCell ref="C4:C7"/>
    <mergeCell ref="B4:B7"/>
    <mergeCell ref="A4:A7"/>
  </mergeCells>
  <printOptions/>
  <pageMargins left="0.31496062992125984" right="0.11811023622047245" top="0.15748031496062992" bottom="0.15748031496062992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81"/>
  <sheetViews>
    <sheetView zoomScalePageLayoutView="0" workbookViewId="0" topLeftCell="A61">
      <selection activeCell="D88" sqref="D88"/>
    </sheetView>
  </sheetViews>
  <sheetFormatPr defaultColWidth="9.00390625" defaultRowHeight="12.75"/>
  <cols>
    <col min="1" max="1" width="29.375" style="0" customWidth="1"/>
    <col min="2" max="2" width="4.125" style="0" customWidth="1"/>
    <col min="3" max="3" width="16.75390625" style="41" customWidth="1"/>
    <col min="4" max="4" width="6.25390625" style="41" customWidth="1"/>
    <col min="5" max="5" width="5.875" style="41" customWidth="1"/>
    <col min="6" max="6" width="9.125" style="41" customWidth="1"/>
    <col min="7" max="7" width="16.25390625" style="37" customWidth="1"/>
    <col min="8" max="8" width="14.875" style="37" customWidth="1"/>
    <col min="9" max="9" width="13.00390625" style="37" customWidth="1"/>
    <col min="10" max="10" width="7.875" style="37" customWidth="1"/>
    <col min="11" max="11" width="12.875" style="37" customWidth="1"/>
    <col min="12" max="12" width="8.125" style="37" customWidth="1"/>
  </cols>
  <sheetData>
    <row r="1" ht="12.75">
      <c r="K1" s="44" t="s">
        <v>28</v>
      </c>
    </row>
    <row r="2" spans="1:12" ht="15.75">
      <c r="A2" s="151" t="s">
        <v>29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2"/>
    </row>
    <row r="3" spans="1:12" ht="21" customHeight="1">
      <c r="A3" s="153" t="s">
        <v>150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2"/>
    </row>
    <row r="4" spans="1:12" ht="18" customHeight="1">
      <c r="A4" s="138" t="s">
        <v>0</v>
      </c>
      <c r="B4" s="134" t="s">
        <v>1</v>
      </c>
      <c r="C4" s="130" t="s">
        <v>111</v>
      </c>
      <c r="D4" s="130" t="s">
        <v>112</v>
      </c>
      <c r="E4" s="127" t="s">
        <v>83</v>
      </c>
      <c r="F4" s="124" t="s">
        <v>132</v>
      </c>
      <c r="G4" s="145" t="s">
        <v>113</v>
      </c>
      <c r="H4" s="146"/>
      <c r="I4" s="146"/>
      <c r="J4" s="146"/>
      <c r="K4" s="146"/>
      <c r="L4" s="146"/>
    </row>
    <row r="5" spans="1:12" ht="18" customHeight="1">
      <c r="A5" s="139"/>
      <c r="B5" s="135"/>
      <c r="C5" s="133"/>
      <c r="D5" s="131"/>
      <c r="E5" s="128"/>
      <c r="F5" s="125"/>
      <c r="G5" s="147" t="s">
        <v>30</v>
      </c>
      <c r="H5" s="142" t="s">
        <v>114</v>
      </c>
      <c r="I5" s="143"/>
      <c r="J5" s="143"/>
      <c r="K5" s="143"/>
      <c r="L5" s="144"/>
    </row>
    <row r="6" spans="1:12" ht="33" customHeight="1">
      <c r="A6" s="140"/>
      <c r="B6" s="136"/>
      <c r="C6" s="128"/>
      <c r="D6" s="131"/>
      <c r="E6" s="128"/>
      <c r="F6" s="125"/>
      <c r="G6" s="148"/>
      <c r="H6" s="154" t="s">
        <v>115</v>
      </c>
      <c r="I6" s="147" t="s">
        <v>116</v>
      </c>
      <c r="J6" s="154" t="s">
        <v>107</v>
      </c>
      <c r="K6" s="156" t="s">
        <v>117</v>
      </c>
      <c r="L6" s="157"/>
    </row>
    <row r="7" spans="1:12" ht="17.25" customHeight="1">
      <c r="A7" s="141"/>
      <c r="B7" s="137"/>
      <c r="C7" s="129"/>
      <c r="D7" s="132"/>
      <c r="E7" s="129"/>
      <c r="F7" s="126"/>
      <c r="G7" s="149"/>
      <c r="H7" s="155"/>
      <c r="I7" s="150"/>
      <c r="J7" s="155"/>
      <c r="K7" s="38" t="s">
        <v>30</v>
      </c>
      <c r="L7" s="57" t="s">
        <v>118</v>
      </c>
    </row>
    <row r="8" spans="1:12" ht="18" customHeight="1">
      <c r="A8" s="33" t="s">
        <v>119</v>
      </c>
      <c r="B8" s="31">
        <v>100</v>
      </c>
      <c r="C8" s="42"/>
      <c r="D8" s="42"/>
      <c r="E8" s="42"/>
      <c r="F8" s="42"/>
      <c r="G8" s="51">
        <f>G10+G11+G12+G13+G14+G15+G17</f>
        <v>134229500</v>
      </c>
      <c r="H8" s="51">
        <f>H10+H11+H12+H13</f>
        <v>119034200</v>
      </c>
      <c r="I8" s="51">
        <f>I14+I15</f>
        <v>13695300</v>
      </c>
      <c r="J8" s="51"/>
      <c r="K8" s="51">
        <f>K17</f>
        <v>1500000</v>
      </c>
      <c r="L8" s="40"/>
    </row>
    <row r="9" spans="1:12" ht="12.75">
      <c r="A9" s="30" t="s">
        <v>24</v>
      </c>
      <c r="B9" s="31"/>
      <c r="C9" s="42"/>
      <c r="D9" s="42"/>
      <c r="E9" s="42"/>
      <c r="F9" s="42"/>
      <c r="G9" s="40"/>
      <c r="H9" s="40"/>
      <c r="I9" s="40"/>
      <c r="J9" s="40"/>
      <c r="K9" s="40"/>
      <c r="L9" s="40"/>
    </row>
    <row r="10" spans="1:12" ht="12.75">
      <c r="A10" s="32" t="s">
        <v>89</v>
      </c>
      <c r="B10" s="31">
        <v>110</v>
      </c>
      <c r="C10" s="42">
        <v>9080000000000130</v>
      </c>
      <c r="D10" s="42">
        <v>0</v>
      </c>
      <c r="E10" s="42">
        <v>0</v>
      </c>
      <c r="F10" s="42">
        <v>10312601</v>
      </c>
      <c r="G10" s="40">
        <f>H10+I10+J10+K10+L10</f>
        <v>89103040</v>
      </c>
      <c r="H10" s="40">
        <v>89103040</v>
      </c>
      <c r="I10" s="40"/>
      <c r="J10" s="40"/>
      <c r="K10" s="40"/>
      <c r="L10" s="40"/>
    </row>
    <row r="11" spans="1:12" ht="12.75">
      <c r="A11" s="32"/>
      <c r="B11" s="31"/>
      <c r="C11" s="42">
        <v>9080000000000130</v>
      </c>
      <c r="D11" s="42">
        <v>0</v>
      </c>
      <c r="E11" s="42">
        <v>0</v>
      </c>
      <c r="F11" s="42">
        <v>20312603</v>
      </c>
      <c r="G11" s="40">
        <f aca="true" t="shared" si="0" ref="G11:G17">H11+I11+J11+K11+L11</f>
        <v>24038019</v>
      </c>
      <c r="H11" s="40">
        <v>24038019</v>
      </c>
      <c r="I11" s="40"/>
      <c r="J11" s="40"/>
      <c r="K11" s="40"/>
      <c r="L11" s="40"/>
    </row>
    <row r="12" spans="1:12" ht="12.75">
      <c r="A12" s="32"/>
      <c r="B12" s="31"/>
      <c r="C12" s="42">
        <v>9080000000000130</v>
      </c>
      <c r="D12" s="42">
        <v>0</v>
      </c>
      <c r="E12" s="42">
        <v>0</v>
      </c>
      <c r="F12" s="42">
        <v>30312604</v>
      </c>
      <c r="G12" s="40">
        <f t="shared" si="0"/>
        <v>5093141</v>
      </c>
      <c r="H12" s="40">
        <v>5093141</v>
      </c>
      <c r="I12" s="40"/>
      <c r="J12" s="40"/>
      <c r="K12" s="40"/>
      <c r="L12" s="40"/>
    </row>
    <row r="13" spans="1:12" ht="12.75">
      <c r="A13" s="32"/>
      <c r="B13" s="31"/>
      <c r="C13" s="42">
        <v>9080000000000130</v>
      </c>
      <c r="D13" s="42">
        <v>0</v>
      </c>
      <c r="E13" s="42">
        <v>0</v>
      </c>
      <c r="F13" s="42">
        <v>40312605</v>
      </c>
      <c r="G13" s="40">
        <f t="shared" si="0"/>
        <v>800000</v>
      </c>
      <c r="H13" s="40">
        <v>800000</v>
      </c>
      <c r="I13" s="40"/>
      <c r="J13" s="40"/>
      <c r="K13" s="40"/>
      <c r="L13" s="40"/>
    </row>
    <row r="14" spans="1:12" ht="12.75">
      <c r="A14" s="32"/>
      <c r="B14" s="31"/>
      <c r="C14" s="42">
        <v>9080000000000180</v>
      </c>
      <c r="D14" s="42">
        <v>0</v>
      </c>
      <c r="E14" s="42">
        <v>0</v>
      </c>
      <c r="F14" s="42">
        <v>10312601</v>
      </c>
      <c r="G14" s="40">
        <f t="shared" si="0"/>
        <v>250000</v>
      </c>
      <c r="H14" s="40"/>
      <c r="I14" s="40">
        <v>250000</v>
      </c>
      <c r="J14" s="40"/>
      <c r="K14" s="40"/>
      <c r="L14" s="40"/>
    </row>
    <row r="15" spans="1:12" ht="12.75">
      <c r="A15" s="32"/>
      <c r="B15" s="31"/>
      <c r="C15" s="42">
        <v>9080000000000180</v>
      </c>
      <c r="D15" s="42">
        <v>0</v>
      </c>
      <c r="E15" s="42">
        <v>0</v>
      </c>
      <c r="F15" s="42">
        <v>10312631</v>
      </c>
      <c r="G15" s="40">
        <f t="shared" si="0"/>
        <v>13445300</v>
      </c>
      <c r="H15" s="40"/>
      <c r="I15" s="40">
        <v>13445300</v>
      </c>
      <c r="J15" s="40"/>
      <c r="K15" s="40"/>
      <c r="L15" s="40"/>
    </row>
    <row r="16" spans="1:12" ht="12.75">
      <c r="A16" s="32"/>
      <c r="B16" s="31"/>
      <c r="C16" s="42"/>
      <c r="D16" s="42"/>
      <c r="E16" s="42">
        <v>0</v>
      </c>
      <c r="F16" s="42"/>
      <c r="G16" s="40">
        <f t="shared" si="0"/>
        <v>0</v>
      </c>
      <c r="H16" s="40"/>
      <c r="I16" s="40"/>
      <c r="J16" s="40"/>
      <c r="K16" s="40"/>
      <c r="L16" s="40"/>
    </row>
    <row r="17" spans="1:12" ht="12.75">
      <c r="A17" s="32" t="s">
        <v>120</v>
      </c>
      <c r="B17" s="31">
        <v>120</v>
      </c>
      <c r="C17" s="42">
        <v>9080000000000130</v>
      </c>
      <c r="D17" s="42">
        <v>0</v>
      </c>
      <c r="E17" s="42">
        <v>0</v>
      </c>
      <c r="F17" s="42"/>
      <c r="G17" s="40">
        <f t="shared" si="0"/>
        <v>1500000</v>
      </c>
      <c r="H17" s="40"/>
      <c r="I17" s="40"/>
      <c r="J17" s="40"/>
      <c r="K17" s="40">
        <v>1500000</v>
      </c>
      <c r="L17" s="40"/>
    </row>
    <row r="18" spans="1:12" ht="12.75">
      <c r="A18" s="32" t="s">
        <v>31</v>
      </c>
      <c r="B18" s="31">
        <v>160</v>
      </c>
      <c r="C18" s="42">
        <v>9080000000000180</v>
      </c>
      <c r="D18" s="42">
        <v>0</v>
      </c>
      <c r="E18" s="42">
        <v>0</v>
      </c>
      <c r="F18" s="42"/>
      <c r="G18" s="40"/>
      <c r="H18" s="40"/>
      <c r="I18" s="40"/>
      <c r="J18" s="40"/>
      <c r="K18" s="40"/>
      <c r="L18" s="40"/>
    </row>
    <row r="19" spans="1:12" ht="12.75">
      <c r="A19" s="34" t="s">
        <v>121</v>
      </c>
      <c r="B19" s="31">
        <v>200</v>
      </c>
      <c r="C19" s="42"/>
      <c r="D19" s="42"/>
      <c r="E19" s="42"/>
      <c r="F19" s="42"/>
      <c r="G19" s="51">
        <f>G21+G36+G51+G60+G65+G70+G73</f>
        <v>134229500</v>
      </c>
      <c r="H19" s="51">
        <f>H21+H36+H51+H60</f>
        <v>119034200</v>
      </c>
      <c r="I19" s="51">
        <f>I65+I70</f>
        <v>13695300</v>
      </c>
      <c r="J19" s="51"/>
      <c r="K19" s="51">
        <f>K73</f>
        <v>1500000</v>
      </c>
      <c r="L19" s="40"/>
    </row>
    <row r="20" spans="1:12" ht="12.75">
      <c r="A20" s="32" t="s">
        <v>122</v>
      </c>
      <c r="B20" s="31"/>
      <c r="C20" s="42"/>
      <c r="D20" s="42"/>
      <c r="E20" s="42"/>
      <c r="F20" s="42"/>
      <c r="G20" s="40"/>
      <c r="H20" s="40"/>
      <c r="I20" s="40"/>
      <c r="J20" s="40"/>
      <c r="K20" s="40"/>
      <c r="L20" s="40"/>
    </row>
    <row r="21" spans="1:12" ht="12.75">
      <c r="A21" s="43" t="s">
        <v>123</v>
      </c>
      <c r="B21" s="31"/>
      <c r="C21" s="42"/>
      <c r="D21" s="42"/>
      <c r="E21" s="42"/>
      <c r="F21" s="42"/>
      <c r="G21" s="51">
        <f>H21</f>
        <v>89103040</v>
      </c>
      <c r="H21" s="51">
        <f>H22+H25+H27+H28</f>
        <v>89103040</v>
      </c>
      <c r="I21" s="40"/>
      <c r="J21" s="40"/>
      <c r="K21" s="40"/>
      <c r="L21" s="40"/>
    </row>
    <row r="22" spans="1:12" ht="12.75">
      <c r="A22" s="32" t="s">
        <v>32</v>
      </c>
      <c r="B22" s="31">
        <v>210</v>
      </c>
      <c r="C22" s="42"/>
      <c r="D22" s="42"/>
      <c r="E22" s="42"/>
      <c r="F22" s="42"/>
      <c r="G22" s="40">
        <f aca="true" t="shared" si="1" ref="G22:G35">H22</f>
        <v>55539320</v>
      </c>
      <c r="H22" s="40">
        <f>H23+H24</f>
        <v>55539320</v>
      </c>
      <c r="I22" s="40"/>
      <c r="J22" s="40"/>
      <c r="K22" s="40"/>
      <c r="L22" s="40"/>
    </row>
    <row r="23" spans="1:12" ht="12.75">
      <c r="A23" s="35" t="s">
        <v>124</v>
      </c>
      <c r="B23" s="31"/>
      <c r="C23" s="42">
        <v>90808010310126000</v>
      </c>
      <c r="D23" s="42">
        <v>111</v>
      </c>
      <c r="E23" s="42">
        <v>211</v>
      </c>
      <c r="F23" s="42">
        <v>10312601</v>
      </c>
      <c r="G23" s="40">
        <f t="shared" si="1"/>
        <v>42656928</v>
      </c>
      <c r="H23" s="40">
        <v>42656928</v>
      </c>
      <c r="I23" s="40"/>
      <c r="J23" s="40"/>
      <c r="K23" s="40"/>
      <c r="L23" s="40"/>
    </row>
    <row r="24" spans="1:12" ht="14.25" customHeight="1">
      <c r="A24" s="35" t="s">
        <v>125</v>
      </c>
      <c r="B24" s="31"/>
      <c r="C24" s="42">
        <v>90808010310126000</v>
      </c>
      <c r="D24" s="42">
        <v>119</v>
      </c>
      <c r="E24" s="42">
        <v>213</v>
      </c>
      <c r="F24" s="42">
        <v>10312601</v>
      </c>
      <c r="G24" s="40">
        <f t="shared" si="1"/>
        <v>12882392</v>
      </c>
      <c r="H24" s="40">
        <v>12882392</v>
      </c>
      <c r="I24" s="40"/>
      <c r="J24" s="40"/>
      <c r="K24" s="40"/>
      <c r="L24" s="40"/>
    </row>
    <row r="25" spans="1:12" ht="12.75">
      <c r="A25" s="54" t="s">
        <v>126</v>
      </c>
      <c r="B25" s="31">
        <v>220</v>
      </c>
      <c r="C25" s="42"/>
      <c r="D25" s="42"/>
      <c r="E25" s="42"/>
      <c r="F25" s="42"/>
      <c r="G25" s="40">
        <f t="shared" si="1"/>
        <v>2070</v>
      </c>
      <c r="H25" s="40">
        <f>H26</f>
        <v>2070</v>
      </c>
      <c r="I25" s="40"/>
      <c r="J25" s="40"/>
      <c r="K25" s="40"/>
      <c r="L25" s="40"/>
    </row>
    <row r="26" spans="1:12" ht="12.75">
      <c r="A26" s="35" t="s">
        <v>97</v>
      </c>
      <c r="B26" s="31"/>
      <c r="C26" s="42">
        <v>90808010310126000</v>
      </c>
      <c r="D26" s="42">
        <v>112</v>
      </c>
      <c r="E26" s="42">
        <v>212</v>
      </c>
      <c r="F26" s="42">
        <v>10312601</v>
      </c>
      <c r="G26" s="40">
        <f t="shared" si="1"/>
        <v>2070</v>
      </c>
      <c r="H26" s="40">
        <v>2070</v>
      </c>
      <c r="I26" s="40"/>
      <c r="J26" s="40"/>
      <c r="K26" s="40"/>
      <c r="L26" s="40"/>
    </row>
    <row r="27" spans="1:12" ht="12.75">
      <c r="A27" s="55" t="s">
        <v>127</v>
      </c>
      <c r="B27" s="31">
        <v>230</v>
      </c>
      <c r="C27" s="42">
        <v>90808010310126000</v>
      </c>
      <c r="D27" s="42">
        <v>851</v>
      </c>
      <c r="E27" s="42">
        <v>290</v>
      </c>
      <c r="F27" s="42">
        <v>10312601</v>
      </c>
      <c r="G27" s="40">
        <f t="shared" si="1"/>
        <v>901516</v>
      </c>
      <c r="H27" s="40">
        <v>901516</v>
      </c>
      <c r="I27" s="40"/>
      <c r="J27" s="40"/>
      <c r="K27" s="40"/>
      <c r="L27" s="40"/>
    </row>
    <row r="28" spans="1:12" ht="12.75">
      <c r="A28" s="55" t="s">
        <v>128</v>
      </c>
      <c r="B28" s="31">
        <v>260</v>
      </c>
      <c r="C28" s="42"/>
      <c r="D28" s="42"/>
      <c r="E28" s="42"/>
      <c r="F28" s="42"/>
      <c r="G28" s="40">
        <f t="shared" si="1"/>
        <v>32660134</v>
      </c>
      <c r="H28" s="40">
        <f>H29+H30+H31+H32+H33+H34+H35</f>
        <v>32660134</v>
      </c>
      <c r="I28" s="40"/>
      <c r="J28" s="40"/>
      <c r="K28" s="40"/>
      <c r="L28" s="40"/>
    </row>
    <row r="29" spans="1:12" ht="12.75">
      <c r="A29" s="35" t="s">
        <v>77</v>
      </c>
      <c r="B29" s="31"/>
      <c r="C29" s="42">
        <v>90808010310126000</v>
      </c>
      <c r="D29" s="42">
        <v>244</v>
      </c>
      <c r="E29" s="42">
        <v>221</v>
      </c>
      <c r="F29" s="42">
        <v>10312601</v>
      </c>
      <c r="G29" s="40">
        <f t="shared" si="1"/>
        <v>200000</v>
      </c>
      <c r="H29" s="40">
        <v>200000</v>
      </c>
      <c r="I29" s="40"/>
      <c r="J29" s="40"/>
      <c r="K29" s="40"/>
      <c r="L29" s="40"/>
    </row>
    <row r="30" spans="1:12" ht="12.75">
      <c r="A30" s="35" t="s">
        <v>98</v>
      </c>
      <c r="B30" s="31"/>
      <c r="C30" s="42">
        <v>90808010310126000</v>
      </c>
      <c r="D30" s="42">
        <v>244</v>
      </c>
      <c r="E30" s="42">
        <v>223</v>
      </c>
      <c r="F30" s="42">
        <v>10312601</v>
      </c>
      <c r="G30" s="40">
        <f t="shared" si="1"/>
        <v>21038963</v>
      </c>
      <c r="H30" s="40">
        <v>21038963</v>
      </c>
      <c r="I30" s="40"/>
      <c r="J30" s="40"/>
      <c r="K30" s="40"/>
      <c r="L30" s="40"/>
    </row>
    <row r="31" spans="1:12" ht="17.25" customHeight="1">
      <c r="A31" s="35" t="s">
        <v>78</v>
      </c>
      <c r="B31" s="31"/>
      <c r="C31" s="42">
        <v>90808010310126000</v>
      </c>
      <c r="D31" s="42">
        <v>244</v>
      </c>
      <c r="E31" s="42">
        <v>225</v>
      </c>
      <c r="F31" s="42">
        <v>10312601</v>
      </c>
      <c r="G31" s="40">
        <f t="shared" si="1"/>
        <v>5616239</v>
      </c>
      <c r="H31" s="40">
        <v>5616239</v>
      </c>
      <c r="I31" s="40"/>
      <c r="J31" s="40"/>
      <c r="K31" s="40"/>
      <c r="L31" s="40"/>
    </row>
    <row r="32" spans="1:12" ht="12.75">
      <c r="A32" s="35" t="s">
        <v>79</v>
      </c>
      <c r="B32" s="31"/>
      <c r="C32" s="42">
        <v>90808010310126000</v>
      </c>
      <c r="D32" s="42">
        <v>244</v>
      </c>
      <c r="E32" s="42">
        <v>226</v>
      </c>
      <c r="F32" s="42">
        <v>10312601</v>
      </c>
      <c r="G32" s="40">
        <f t="shared" si="1"/>
        <v>653932</v>
      </c>
      <c r="H32" s="40">
        <v>653932</v>
      </c>
      <c r="I32" s="40"/>
      <c r="J32" s="40"/>
      <c r="K32" s="40"/>
      <c r="L32" s="40"/>
    </row>
    <row r="33" spans="1:12" ht="12.75">
      <c r="A33" s="35" t="s">
        <v>82</v>
      </c>
      <c r="B33" s="31"/>
      <c r="C33" s="42">
        <v>90808010310126000</v>
      </c>
      <c r="D33" s="42">
        <v>244</v>
      </c>
      <c r="E33" s="42">
        <v>290</v>
      </c>
      <c r="F33" s="42">
        <v>10312601</v>
      </c>
      <c r="G33" s="40">
        <f t="shared" si="1"/>
        <v>400000</v>
      </c>
      <c r="H33" s="40">
        <v>400000</v>
      </c>
      <c r="I33" s="40"/>
      <c r="J33" s="40"/>
      <c r="K33" s="40"/>
      <c r="L33" s="40"/>
    </row>
    <row r="34" spans="1:12" ht="15.75" customHeight="1">
      <c r="A34" s="53" t="s">
        <v>80</v>
      </c>
      <c r="B34" s="31"/>
      <c r="C34" s="42">
        <v>90808010310126000</v>
      </c>
      <c r="D34" s="42">
        <v>244</v>
      </c>
      <c r="E34" s="42">
        <v>310</v>
      </c>
      <c r="F34" s="42">
        <v>10312601</v>
      </c>
      <c r="G34" s="40">
        <f t="shared" si="1"/>
        <v>2847000</v>
      </c>
      <c r="H34" s="40">
        <v>2847000</v>
      </c>
      <c r="I34" s="40"/>
      <c r="J34" s="40"/>
      <c r="K34" s="40"/>
      <c r="L34" s="40"/>
    </row>
    <row r="35" spans="1:12" ht="12.75">
      <c r="A35" s="53" t="s">
        <v>81</v>
      </c>
      <c r="B35" s="31"/>
      <c r="C35" s="42">
        <v>90808010310126000</v>
      </c>
      <c r="D35" s="42">
        <v>244</v>
      </c>
      <c r="E35" s="42">
        <v>340</v>
      </c>
      <c r="F35" s="42">
        <v>10312601</v>
      </c>
      <c r="G35" s="40">
        <f t="shared" si="1"/>
        <v>1904000</v>
      </c>
      <c r="H35" s="40">
        <v>1904000</v>
      </c>
      <c r="I35" s="40"/>
      <c r="J35" s="40"/>
      <c r="K35" s="40"/>
      <c r="L35" s="40"/>
    </row>
    <row r="36" spans="1:12" ht="15.75" customHeight="1">
      <c r="A36" s="43" t="s">
        <v>100</v>
      </c>
      <c r="B36" s="31"/>
      <c r="C36" s="42"/>
      <c r="D36" s="42"/>
      <c r="E36" s="42"/>
      <c r="F36" s="42"/>
      <c r="G36" s="51">
        <f>H36</f>
        <v>24038019</v>
      </c>
      <c r="H36" s="51">
        <f>H37+H40+H42</f>
        <v>24038019</v>
      </c>
      <c r="I36" s="40"/>
      <c r="J36" s="40"/>
      <c r="K36" s="40"/>
      <c r="L36" s="40"/>
    </row>
    <row r="37" spans="1:12" ht="12.75">
      <c r="A37" s="32" t="s">
        <v>32</v>
      </c>
      <c r="B37" s="31">
        <v>210</v>
      </c>
      <c r="C37" s="42"/>
      <c r="D37" s="42"/>
      <c r="E37" s="42"/>
      <c r="F37" s="42"/>
      <c r="G37" s="40">
        <f aca="true" t="shared" si="2" ref="G37:G50">H37</f>
        <v>18039111</v>
      </c>
      <c r="H37" s="40">
        <f>H38+H39</f>
        <v>18039111</v>
      </c>
      <c r="I37" s="40"/>
      <c r="J37" s="40"/>
      <c r="K37" s="40"/>
      <c r="L37" s="40"/>
    </row>
    <row r="38" spans="1:12" ht="12.75">
      <c r="A38" s="35" t="s">
        <v>124</v>
      </c>
      <c r="B38" s="31"/>
      <c r="C38" s="42">
        <v>90808010310326000</v>
      </c>
      <c r="D38" s="42">
        <v>111</v>
      </c>
      <c r="E38" s="42">
        <v>211</v>
      </c>
      <c r="F38" s="42">
        <v>20312603</v>
      </c>
      <c r="G38" s="40">
        <f t="shared" si="2"/>
        <v>13854924</v>
      </c>
      <c r="H38" s="40">
        <v>13854924</v>
      </c>
      <c r="I38" s="40"/>
      <c r="J38" s="40"/>
      <c r="K38" s="40"/>
      <c r="L38" s="40"/>
    </row>
    <row r="39" spans="1:12" ht="14.25" customHeight="1">
      <c r="A39" s="35" t="s">
        <v>125</v>
      </c>
      <c r="B39" s="31"/>
      <c r="C39" s="42">
        <v>90808010310326000</v>
      </c>
      <c r="D39" s="42">
        <v>119</v>
      </c>
      <c r="E39" s="42">
        <v>213</v>
      </c>
      <c r="F39" s="42">
        <v>20312603</v>
      </c>
      <c r="G39" s="40">
        <f t="shared" si="2"/>
        <v>4184187</v>
      </c>
      <c r="H39" s="40">
        <v>4184187</v>
      </c>
      <c r="I39" s="40"/>
      <c r="J39" s="40"/>
      <c r="K39" s="40"/>
      <c r="L39" s="40"/>
    </row>
    <row r="40" spans="1:12" ht="12.75">
      <c r="A40" s="54" t="s">
        <v>126</v>
      </c>
      <c r="B40" s="31">
        <v>220</v>
      </c>
      <c r="C40" s="42"/>
      <c r="D40" s="42"/>
      <c r="E40" s="42"/>
      <c r="F40" s="42"/>
      <c r="G40" s="40">
        <f t="shared" si="2"/>
        <v>20000</v>
      </c>
      <c r="H40" s="40">
        <f>H41</f>
        <v>20000</v>
      </c>
      <c r="I40" s="40"/>
      <c r="J40" s="40"/>
      <c r="K40" s="40"/>
      <c r="L40" s="40"/>
    </row>
    <row r="41" spans="1:12" ht="12.75">
      <c r="A41" s="35" t="s">
        <v>97</v>
      </c>
      <c r="B41" s="31"/>
      <c r="C41" s="42">
        <v>90808010310326000</v>
      </c>
      <c r="D41" s="42">
        <v>112</v>
      </c>
      <c r="E41" s="42">
        <v>212</v>
      </c>
      <c r="F41" s="42">
        <v>20312603</v>
      </c>
      <c r="G41" s="40">
        <f t="shared" si="2"/>
        <v>20000</v>
      </c>
      <c r="H41" s="40">
        <v>20000</v>
      </c>
      <c r="I41" s="40"/>
      <c r="J41" s="40"/>
      <c r="K41" s="40"/>
      <c r="L41" s="40"/>
    </row>
    <row r="42" spans="1:12" ht="12.75">
      <c r="A42" s="55" t="s">
        <v>128</v>
      </c>
      <c r="B42" s="31">
        <v>260</v>
      </c>
      <c r="C42" s="42"/>
      <c r="D42" s="42"/>
      <c r="E42" s="42"/>
      <c r="F42" s="42"/>
      <c r="G42" s="40">
        <f t="shared" si="2"/>
        <v>5978908</v>
      </c>
      <c r="H42" s="40">
        <f>H43+H44+H45+H46+H47+H48+H49+H50</f>
        <v>5978908</v>
      </c>
      <c r="I42" s="40"/>
      <c r="J42" s="40"/>
      <c r="K42" s="40"/>
      <c r="L42" s="40"/>
    </row>
    <row r="43" spans="1:12" ht="12.75">
      <c r="A43" s="35" t="s">
        <v>77</v>
      </c>
      <c r="B43" s="31"/>
      <c r="C43" s="42">
        <v>90808010310326000</v>
      </c>
      <c r="D43" s="42">
        <v>244</v>
      </c>
      <c r="E43" s="42">
        <v>221</v>
      </c>
      <c r="F43" s="42">
        <v>20312603</v>
      </c>
      <c r="G43" s="40">
        <f t="shared" si="2"/>
        <v>500000</v>
      </c>
      <c r="H43" s="40">
        <v>500000</v>
      </c>
      <c r="I43" s="40"/>
      <c r="J43" s="40"/>
      <c r="K43" s="40"/>
      <c r="L43" s="40"/>
    </row>
    <row r="44" spans="1:12" ht="12.75">
      <c r="A44" s="35" t="s">
        <v>129</v>
      </c>
      <c r="B44" s="31"/>
      <c r="C44" s="42">
        <v>90808010310326000</v>
      </c>
      <c r="D44" s="42">
        <v>244</v>
      </c>
      <c r="E44" s="42">
        <v>222</v>
      </c>
      <c r="F44" s="42">
        <v>20312603</v>
      </c>
      <c r="G44" s="40">
        <f t="shared" si="2"/>
        <v>21000</v>
      </c>
      <c r="H44" s="40">
        <v>21000</v>
      </c>
      <c r="I44" s="40"/>
      <c r="J44" s="40"/>
      <c r="K44" s="40"/>
      <c r="L44" s="40"/>
    </row>
    <row r="45" spans="1:12" ht="12.75">
      <c r="A45" s="35" t="s">
        <v>98</v>
      </c>
      <c r="B45" s="31"/>
      <c r="C45" s="42">
        <v>90808010310326000</v>
      </c>
      <c r="D45" s="42">
        <v>244</v>
      </c>
      <c r="E45" s="42">
        <v>223</v>
      </c>
      <c r="F45" s="42">
        <v>20312603</v>
      </c>
      <c r="G45" s="40">
        <f t="shared" si="2"/>
        <v>1952704</v>
      </c>
      <c r="H45" s="40">
        <v>1952704</v>
      </c>
      <c r="I45" s="40"/>
      <c r="J45" s="40"/>
      <c r="K45" s="40"/>
      <c r="L45" s="40"/>
    </row>
    <row r="46" spans="1:12" ht="12.75">
      <c r="A46" s="35" t="s">
        <v>78</v>
      </c>
      <c r="B46" s="31"/>
      <c r="C46" s="42">
        <v>90808010310326000</v>
      </c>
      <c r="D46" s="42">
        <v>244</v>
      </c>
      <c r="E46" s="42">
        <v>225</v>
      </c>
      <c r="F46" s="42">
        <v>20312603</v>
      </c>
      <c r="G46" s="40">
        <f t="shared" si="2"/>
        <v>913204</v>
      </c>
      <c r="H46" s="40">
        <v>913204</v>
      </c>
      <c r="I46" s="40"/>
      <c r="J46" s="40"/>
      <c r="K46" s="40"/>
      <c r="L46" s="40"/>
    </row>
    <row r="47" spans="1:12" ht="12.75">
      <c r="A47" s="35" t="s">
        <v>79</v>
      </c>
      <c r="B47" s="31"/>
      <c r="C47" s="42">
        <v>90808010310326000</v>
      </c>
      <c r="D47" s="42">
        <v>244</v>
      </c>
      <c r="E47" s="42">
        <v>226</v>
      </c>
      <c r="F47" s="42">
        <v>20312603</v>
      </c>
      <c r="G47" s="40">
        <f t="shared" si="2"/>
        <v>850000</v>
      </c>
      <c r="H47" s="40">
        <v>850000</v>
      </c>
      <c r="I47" s="40"/>
      <c r="J47" s="40"/>
      <c r="K47" s="40"/>
      <c r="L47" s="40"/>
    </row>
    <row r="48" spans="1:12" ht="12.75">
      <c r="A48" s="35" t="s">
        <v>82</v>
      </c>
      <c r="B48" s="31"/>
      <c r="C48" s="42">
        <v>90808010310326000</v>
      </c>
      <c r="D48" s="42">
        <v>244</v>
      </c>
      <c r="E48" s="42">
        <v>290</v>
      </c>
      <c r="F48" s="42">
        <v>20312603</v>
      </c>
      <c r="G48" s="40">
        <f t="shared" si="2"/>
        <v>42000</v>
      </c>
      <c r="H48" s="40">
        <v>42000</v>
      </c>
      <c r="I48" s="40"/>
      <c r="J48" s="40"/>
      <c r="K48" s="40"/>
      <c r="L48" s="40"/>
    </row>
    <row r="49" spans="1:12" ht="12.75">
      <c r="A49" s="53" t="s">
        <v>80</v>
      </c>
      <c r="B49" s="31"/>
      <c r="C49" s="42">
        <v>90808010310326000</v>
      </c>
      <c r="D49" s="42">
        <v>244</v>
      </c>
      <c r="E49" s="42">
        <v>310</v>
      </c>
      <c r="F49" s="42">
        <v>20312603</v>
      </c>
      <c r="G49" s="40">
        <f t="shared" si="2"/>
        <v>1600000</v>
      </c>
      <c r="H49" s="40">
        <v>1600000</v>
      </c>
      <c r="I49" s="40"/>
      <c r="J49" s="40"/>
      <c r="K49" s="40"/>
      <c r="L49" s="40"/>
    </row>
    <row r="50" spans="1:12" ht="12.75">
      <c r="A50" s="53" t="s">
        <v>81</v>
      </c>
      <c r="B50" s="31"/>
      <c r="C50" s="42">
        <v>90808010310326000</v>
      </c>
      <c r="D50" s="42">
        <v>244</v>
      </c>
      <c r="E50" s="42">
        <v>340</v>
      </c>
      <c r="F50" s="42">
        <v>20312603</v>
      </c>
      <c r="G50" s="40">
        <f t="shared" si="2"/>
        <v>100000</v>
      </c>
      <c r="H50" s="40">
        <v>100000</v>
      </c>
      <c r="I50" s="40"/>
      <c r="J50" s="40"/>
      <c r="K50" s="40"/>
      <c r="L50" s="40"/>
    </row>
    <row r="51" spans="1:12" ht="13.5" customHeight="1">
      <c r="A51" s="43" t="s">
        <v>101</v>
      </c>
      <c r="B51" s="31"/>
      <c r="C51" s="42"/>
      <c r="D51" s="42"/>
      <c r="E51" s="42"/>
      <c r="F51" s="42"/>
      <c r="G51" s="51">
        <f>H51</f>
        <v>5093141</v>
      </c>
      <c r="H51" s="51">
        <f>H52+H55</f>
        <v>5093141</v>
      </c>
      <c r="I51" s="40"/>
      <c r="J51" s="40"/>
      <c r="K51" s="40"/>
      <c r="L51" s="40"/>
    </row>
    <row r="52" spans="1:12" ht="12.75">
      <c r="A52" s="32" t="s">
        <v>32</v>
      </c>
      <c r="B52" s="31">
        <v>210</v>
      </c>
      <c r="C52" s="42"/>
      <c r="D52" s="42"/>
      <c r="E52" s="42"/>
      <c r="F52" s="42"/>
      <c r="G52" s="40">
        <f aca="true" t="shared" si="3" ref="G52:G58">H52</f>
        <v>4383141</v>
      </c>
      <c r="H52" s="40">
        <f>H53+H54</f>
        <v>4383141</v>
      </c>
      <c r="I52" s="40"/>
      <c r="J52" s="40"/>
      <c r="K52" s="40"/>
      <c r="L52" s="40"/>
    </row>
    <row r="53" spans="1:12" ht="12.75">
      <c r="A53" s="35" t="s">
        <v>124</v>
      </c>
      <c r="B53" s="31"/>
      <c r="C53" s="42">
        <v>90808010310426000</v>
      </c>
      <c r="D53" s="42">
        <v>111</v>
      </c>
      <c r="E53" s="42">
        <v>211</v>
      </c>
      <c r="F53" s="42">
        <v>30312604</v>
      </c>
      <c r="G53" s="40">
        <f t="shared" si="3"/>
        <v>3366468</v>
      </c>
      <c r="H53" s="40">
        <v>3366468</v>
      </c>
      <c r="I53" s="40"/>
      <c r="J53" s="40"/>
      <c r="K53" s="40"/>
      <c r="L53" s="40"/>
    </row>
    <row r="54" spans="1:12" ht="12.75">
      <c r="A54" s="35" t="s">
        <v>125</v>
      </c>
      <c r="B54" s="31"/>
      <c r="C54" s="42">
        <v>90808010310426000</v>
      </c>
      <c r="D54" s="42">
        <v>119</v>
      </c>
      <c r="E54" s="42">
        <v>213</v>
      </c>
      <c r="F54" s="42">
        <v>30312604</v>
      </c>
      <c r="G54" s="40">
        <f t="shared" si="3"/>
        <v>1016673</v>
      </c>
      <c r="H54" s="40">
        <v>1016673</v>
      </c>
      <c r="I54" s="40"/>
      <c r="J54" s="40"/>
      <c r="K54" s="40"/>
      <c r="L54" s="40"/>
    </row>
    <row r="55" spans="1:12" ht="12.75">
      <c r="A55" s="55" t="s">
        <v>128</v>
      </c>
      <c r="B55" s="31">
        <v>260</v>
      </c>
      <c r="C55" s="42"/>
      <c r="D55" s="42"/>
      <c r="E55" s="42"/>
      <c r="F55" s="42"/>
      <c r="G55" s="40">
        <f t="shared" si="3"/>
        <v>710000</v>
      </c>
      <c r="H55" s="40">
        <f>H56+H57+H58</f>
        <v>710000</v>
      </c>
      <c r="I55" s="40"/>
      <c r="J55" s="40"/>
      <c r="K55" s="40"/>
      <c r="L55" s="40"/>
    </row>
    <row r="56" spans="1:12" ht="12.75">
      <c r="A56" s="35" t="s">
        <v>129</v>
      </c>
      <c r="B56" s="31"/>
      <c r="C56" s="42">
        <v>90808010310426000</v>
      </c>
      <c r="D56" s="42">
        <v>244</v>
      </c>
      <c r="E56" s="42">
        <v>222</v>
      </c>
      <c r="F56" s="42">
        <v>30312604</v>
      </c>
      <c r="G56" s="40">
        <f t="shared" si="3"/>
        <v>210000</v>
      </c>
      <c r="H56" s="40">
        <v>210000</v>
      </c>
      <c r="I56" s="40"/>
      <c r="J56" s="40"/>
      <c r="K56" s="40"/>
      <c r="L56" s="40"/>
    </row>
    <row r="57" spans="1:12" ht="12.75">
      <c r="A57" s="35" t="s">
        <v>79</v>
      </c>
      <c r="B57" s="31"/>
      <c r="C57" s="42">
        <v>90808010310426000</v>
      </c>
      <c r="D57" s="42">
        <v>244</v>
      </c>
      <c r="E57" s="42">
        <v>226</v>
      </c>
      <c r="F57" s="42">
        <v>30312604</v>
      </c>
      <c r="G57" s="40">
        <f t="shared" si="3"/>
        <v>250000</v>
      </c>
      <c r="H57" s="40">
        <v>250000</v>
      </c>
      <c r="I57" s="40"/>
      <c r="J57" s="40"/>
      <c r="K57" s="40"/>
      <c r="L57" s="40"/>
    </row>
    <row r="58" spans="1:12" ht="12.75">
      <c r="A58" s="53" t="s">
        <v>81</v>
      </c>
      <c r="B58" s="31"/>
      <c r="C58" s="42">
        <v>90808010310426000</v>
      </c>
      <c r="D58" s="42">
        <v>244</v>
      </c>
      <c r="E58" s="42">
        <v>340</v>
      </c>
      <c r="F58" s="42">
        <v>30312604</v>
      </c>
      <c r="G58" s="40">
        <f t="shared" si="3"/>
        <v>250000</v>
      </c>
      <c r="H58" s="40">
        <v>250000</v>
      </c>
      <c r="I58" s="40"/>
      <c r="J58" s="40"/>
      <c r="K58" s="40"/>
      <c r="L58" s="40"/>
    </row>
    <row r="59" spans="1:12" ht="12.75">
      <c r="A59" s="43" t="s">
        <v>102</v>
      </c>
      <c r="B59" s="31"/>
      <c r="C59" s="42"/>
      <c r="D59" s="42"/>
      <c r="E59" s="42"/>
      <c r="F59" s="42"/>
      <c r="G59" s="40"/>
      <c r="H59" s="40"/>
      <c r="I59" s="40"/>
      <c r="J59" s="40"/>
      <c r="K59" s="40"/>
      <c r="L59" s="40"/>
    </row>
    <row r="60" spans="1:12" ht="12.75">
      <c r="A60" s="55" t="s">
        <v>128</v>
      </c>
      <c r="B60" s="31">
        <v>260</v>
      </c>
      <c r="C60" s="42"/>
      <c r="D60" s="42"/>
      <c r="E60" s="42"/>
      <c r="F60" s="42"/>
      <c r="G60" s="51">
        <f>H60</f>
        <v>800000</v>
      </c>
      <c r="H60" s="51">
        <f>H61+H62+H63+H64</f>
        <v>800000</v>
      </c>
      <c r="I60" s="40"/>
      <c r="J60" s="40"/>
      <c r="K60" s="40"/>
      <c r="L60" s="40"/>
    </row>
    <row r="61" spans="1:12" ht="12.75">
      <c r="A61" s="35" t="s">
        <v>129</v>
      </c>
      <c r="B61" s="31"/>
      <c r="C61" s="42">
        <v>90808040310526000</v>
      </c>
      <c r="D61" s="42">
        <v>244</v>
      </c>
      <c r="E61" s="42">
        <v>222</v>
      </c>
      <c r="F61" s="42">
        <v>40312605</v>
      </c>
      <c r="G61" s="40">
        <f>H61</f>
        <v>140000</v>
      </c>
      <c r="H61" s="40">
        <v>140000</v>
      </c>
      <c r="I61" s="40"/>
      <c r="J61" s="40"/>
      <c r="K61" s="40"/>
      <c r="L61" s="40"/>
    </row>
    <row r="62" spans="1:12" ht="12.75">
      <c r="A62" s="35" t="s">
        <v>79</v>
      </c>
      <c r="B62" s="31"/>
      <c r="C62" s="42">
        <v>90808040310526000</v>
      </c>
      <c r="D62" s="42">
        <v>244</v>
      </c>
      <c r="E62" s="42">
        <v>226</v>
      </c>
      <c r="F62" s="42">
        <v>40312605</v>
      </c>
      <c r="G62" s="40">
        <f>H62</f>
        <v>255000</v>
      </c>
      <c r="H62" s="40">
        <v>255000</v>
      </c>
      <c r="I62" s="40"/>
      <c r="J62" s="40"/>
      <c r="K62" s="40"/>
      <c r="L62" s="40"/>
    </row>
    <row r="63" spans="1:12" ht="12.75">
      <c r="A63" s="35" t="s">
        <v>82</v>
      </c>
      <c r="B63" s="31"/>
      <c r="C63" s="42">
        <v>90808040310526000</v>
      </c>
      <c r="D63" s="42">
        <v>244</v>
      </c>
      <c r="E63" s="42">
        <v>290</v>
      </c>
      <c r="F63" s="42">
        <v>40312605</v>
      </c>
      <c r="G63" s="40">
        <f>H63</f>
        <v>250000</v>
      </c>
      <c r="H63" s="40">
        <v>250000</v>
      </c>
      <c r="I63" s="40"/>
      <c r="J63" s="40"/>
      <c r="K63" s="40"/>
      <c r="L63" s="40"/>
    </row>
    <row r="64" spans="1:12" ht="12.75">
      <c r="A64" s="53" t="s">
        <v>81</v>
      </c>
      <c r="B64" s="31"/>
      <c r="C64" s="42">
        <v>90808040310526000</v>
      </c>
      <c r="D64" s="42">
        <v>244</v>
      </c>
      <c r="E64" s="42">
        <v>340</v>
      </c>
      <c r="F64" s="42">
        <v>40312605</v>
      </c>
      <c r="G64" s="40">
        <f>H64</f>
        <v>155000</v>
      </c>
      <c r="H64" s="40">
        <v>155000</v>
      </c>
      <c r="I64" s="40"/>
      <c r="J64" s="40"/>
      <c r="K64" s="40"/>
      <c r="L64" s="40"/>
    </row>
    <row r="65" spans="1:12" ht="12.75">
      <c r="A65" s="43" t="s">
        <v>130</v>
      </c>
      <c r="B65" s="31"/>
      <c r="C65" s="42"/>
      <c r="D65" s="42"/>
      <c r="E65" s="42"/>
      <c r="F65" s="42"/>
      <c r="G65" s="51">
        <f aca="true" t="shared" si="4" ref="G65:G72">I65</f>
        <v>250000</v>
      </c>
      <c r="H65" s="51"/>
      <c r="I65" s="51">
        <f>I66</f>
        <v>250000</v>
      </c>
      <c r="J65" s="40"/>
      <c r="K65" s="40"/>
      <c r="L65" s="40"/>
    </row>
    <row r="66" spans="1:12" ht="12.75">
      <c r="A66" s="55" t="s">
        <v>128</v>
      </c>
      <c r="B66" s="31">
        <v>260</v>
      </c>
      <c r="C66" s="42"/>
      <c r="D66" s="42"/>
      <c r="E66" s="42"/>
      <c r="F66" s="42"/>
      <c r="G66" s="40">
        <f t="shared" si="4"/>
        <v>250000</v>
      </c>
      <c r="H66" s="40"/>
      <c r="I66" s="40">
        <f>I67+I68+I69</f>
        <v>250000</v>
      </c>
      <c r="J66" s="40"/>
      <c r="K66" s="40"/>
      <c r="L66" s="40"/>
    </row>
    <row r="67" spans="1:12" ht="12.75">
      <c r="A67" s="35" t="s">
        <v>79</v>
      </c>
      <c r="B67" s="31"/>
      <c r="C67" s="42">
        <v>90808010310126000</v>
      </c>
      <c r="D67" s="42">
        <v>244</v>
      </c>
      <c r="E67" s="42">
        <v>226</v>
      </c>
      <c r="F67" s="42">
        <v>10312601</v>
      </c>
      <c r="G67" s="40">
        <f t="shared" si="4"/>
        <v>100000</v>
      </c>
      <c r="H67" s="40"/>
      <c r="I67" s="40">
        <v>100000</v>
      </c>
      <c r="J67" s="40"/>
      <c r="K67" s="40"/>
      <c r="L67" s="40"/>
    </row>
    <row r="68" spans="1:12" ht="12.75">
      <c r="A68" s="35" t="s">
        <v>82</v>
      </c>
      <c r="B68" s="31"/>
      <c r="C68" s="42">
        <v>90808010310126000</v>
      </c>
      <c r="D68" s="42">
        <v>244</v>
      </c>
      <c r="E68" s="42">
        <v>290</v>
      </c>
      <c r="F68" s="42">
        <v>10312601</v>
      </c>
      <c r="G68" s="40">
        <f t="shared" si="4"/>
        <v>100000</v>
      </c>
      <c r="H68" s="40"/>
      <c r="I68" s="40">
        <v>100000</v>
      </c>
      <c r="J68" s="40"/>
      <c r="K68" s="40"/>
      <c r="L68" s="40"/>
    </row>
    <row r="69" spans="1:12" ht="12.75">
      <c r="A69" s="53" t="s">
        <v>81</v>
      </c>
      <c r="B69" s="31"/>
      <c r="C69" s="42">
        <v>90808010310126000</v>
      </c>
      <c r="D69" s="42">
        <v>244</v>
      </c>
      <c r="E69" s="42">
        <v>340</v>
      </c>
      <c r="F69" s="42">
        <v>10312601</v>
      </c>
      <c r="G69" s="40">
        <f t="shared" si="4"/>
        <v>50000</v>
      </c>
      <c r="H69" s="40"/>
      <c r="I69" s="40">
        <v>50000</v>
      </c>
      <c r="J69" s="40"/>
      <c r="K69" s="40"/>
      <c r="L69" s="40"/>
    </row>
    <row r="70" spans="1:12" ht="21" customHeight="1">
      <c r="A70" s="43" t="s">
        <v>103</v>
      </c>
      <c r="B70" s="31"/>
      <c r="C70" s="42"/>
      <c r="D70" s="42"/>
      <c r="E70" s="42"/>
      <c r="F70" s="42"/>
      <c r="G70" s="51">
        <f t="shared" si="4"/>
        <v>13445300</v>
      </c>
      <c r="H70" s="51"/>
      <c r="I70" s="51">
        <f>I71</f>
        <v>13445300</v>
      </c>
      <c r="J70" s="40"/>
      <c r="K70" s="40"/>
      <c r="L70" s="40"/>
    </row>
    <row r="71" spans="1:12" ht="12.75">
      <c r="A71" s="55" t="s">
        <v>128</v>
      </c>
      <c r="B71" s="31">
        <v>260</v>
      </c>
      <c r="C71" s="42"/>
      <c r="D71" s="42"/>
      <c r="E71" s="42"/>
      <c r="F71" s="42"/>
      <c r="G71" s="40">
        <f t="shared" si="4"/>
        <v>13445300</v>
      </c>
      <c r="H71" s="40"/>
      <c r="I71" s="40">
        <f>I72</f>
        <v>13445300</v>
      </c>
      <c r="J71" s="40"/>
      <c r="K71" s="40"/>
      <c r="L71" s="40"/>
    </row>
    <row r="72" spans="1:12" ht="12.75" customHeight="1">
      <c r="A72" s="35" t="s">
        <v>78</v>
      </c>
      <c r="B72" s="31"/>
      <c r="C72" s="42">
        <v>90808010310126300</v>
      </c>
      <c r="D72" s="42">
        <v>243</v>
      </c>
      <c r="E72" s="42">
        <v>225</v>
      </c>
      <c r="F72" s="42">
        <v>10312631</v>
      </c>
      <c r="G72" s="40">
        <f t="shared" si="4"/>
        <v>13445300</v>
      </c>
      <c r="H72" s="40"/>
      <c r="I72" s="40">
        <v>13445300</v>
      </c>
      <c r="J72" s="40"/>
      <c r="K72" s="40"/>
      <c r="L72" s="40"/>
    </row>
    <row r="73" spans="1:12" ht="23.25">
      <c r="A73" s="56" t="s">
        <v>149</v>
      </c>
      <c r="B73" s="31">
        <v>210</v>
      </c>
      <c r="C73" s="42"/>
      <c r="D73" s="52"/>
      <c r="E73" s="52"/>
      <c r="F73" s="42"/>
      <c r="G73" s="51">
        <f>K73</f>
        <v>1500000</v>
      </c>
      <c r="H73" s="51"/>
      <c r="I73" s="51"/>
      <c r="J73" s="51"/>
      <c r="K73" s="51">
        <f>K74</f>
        <v>1500000</v>
      </c>
      <c r="L73" s="40"/>
    </row>
    <row r="74" spans="1:12" ht="12.75">
      <c r="A74" s="55" t="s">
        <v>128</v>
      </c>
      <c r="B74" s="31">
        <v>260</v>
      </c>
      <c r="C74" s="42"/>
      <c r="D74" s="52"/>
      <c r="E74" s="52"/>
      <c r="F74" s="42"/>
      <c r="G74" s="40">
        <f aca="true" t="shared" si="5" ref="G74:G79">K74</f>
        <v>1500000</v>
      </c>
      <c r="H74" s="40"/>
      <c r="I74" s="40"/>
      <c r="J74" s="40"/>
      <c r="K74" s="40">
        <f>K75+K76+K77+K78+K79</f>
        <v>1500000</v>
      </c>
      <c r="L74" s="40"/>
    </row>
    <row r="75" spans="1:12" ht="12.75">
      <c r="A75" s="35" t="s">
        <v>129</v>
      </c>
      <c r="B75" s="31"/>
      <c r="C75" s="42">
        <v>90808010310226000</v>
      </c>
      <c r="D75" s="52">
        <v>244</v>
      </c>
      <c r="E75" s="52">
        <v>222</v>
      </c>
      <c r="F75" s="42">
        <v>0</v>
      </c>
      <c r="G75" s="40">
        <f t="shared" si="5"/>
        <v>20000</v>
      </c>
      <c r="H75" s="40"/>
      <c r="I75" s="40"/>
      <c r="J75" s="40"/>
      <c r="K75" s="40">
        <v>20000</v>
      </c>
      <c r="L75" s="40"/>
    </row>
    <row r="76" spans="1:12" ht="12.75">
      <c r="A76" s="35" t="s">
        <v>79</v>
      </c>
      <c r="B76" s="31"/>
      <c r="C76" s="42">
        <v>90808010310226000</v>
      </c>
      <c r="D76" s="52">
        <v>244</v>
      </c>
      <c r="E76" s="52">
        <v>226</v>
      </c>
      <c r="F76" s="42">
        <v>0</v>
      </c>
      <c r="G76" s="40">
        <f t="shared" si="5"/>
        <v>80000</v>
      </c>
      <c r="H76" s="40"/>
      <c r="I76" s="40"/>
      <c r="J76" s="40"/>
      <c r="K76" s="40">
        <v>80000</v>
      </c>
      <c r="L76" s="40"/>
    </row>
    <row r="77" spans="1:12" ht="12.75">
      <c r="A77" s="35" t="s">
        <v>82</v>
      </c>
      <c r="B77" s="31"/>
      <c r="C77" s="42">
        <v>90808010310226000</v>
      </c>
      <c r="D77" s="52">
        <v>244</v>
      </c>
      <c r="E77" s="52">
        <v>290</v>
      </c>
      <c r="F77" s="42">
        <v>0</v>
      </c>
      <c r="G77" s="40">
        <f t="shared" si="5"/>
        <v>100000</v>
      </c>
      <c r="H77" s="40"/>
      <c r="I77" s="40"/>
      <c r="J77" s="40"/>
      <c r="K77" s="40">
        <v>100000</v>
      </c>
      <c r="L77" s="40"/>
    </row>
    <row r="78" spans="1:12" ht="12.75">
      <c r="A78" s="53" t="s">
        <v>80</v>
      </c>
      <c r="B78" s="31"/>
      <c r="C78" s="42">
        <v>90808010310226000</v>
      </c>
      <c r="D78" s="52">
        <v>244</v>
      </c>
      <c r="E78" s="52">
        <v>310</v>
      </c>
      <c r="F78" s="42">
        <v>0</v>
      </c>
      <c r="G78" s="40">
        <f t="shared" si="5"/>
        <v>500000</v>
      </c>
      <c r="H78" s="40"/>
      <c r="I78" s="40"/>
      <c r="J78" s="40"/>
      <c r="K78" s="40">
        <v>500000</v>
      </c>
      <c r="L78" s="40"/>
    </row>
    <row r="79" spans="1:12" ht="12.75">
      <c r="A79" s="53" t="s">
        <v>81</v>
      </c>
      <c r="B79" s="31"/>
      <c r="C79" s="42">
        <v>90808010310226000</v>
      </c>
      <c r="D79" s="52">
        <v>244</v>
      </c>
      <c r="E79" s="52">
        <v>340</v>
      </c>
      <c r="F79" s="42">
        <v>0</v>
      </c>
      <c r="G79" s="40">
        <f t="shared" si="5"/>
        <v>800000</v>
      </c>
      <c r="H79" s="40"/>
      <c r="I79" s="40"/>
      <c r="J79" s="40"/>
      <c r="K79" s="40">
        <v>800000</v>
      </c>
      <c r="L79" s="40"/>
    </row>
    <row r="80" spans="1:12" ht="12.75">
      <c r="A80" s="35" t="s">
        <v>17</v>
      </c>
      <c r="B80" s="31">
        <v>500</v>
      </c>
      <c r="C80" s="42" t="s">
        <v>133</v>
      </c>
      <c r="D80" s="42"/>
      <c r="E80" s="42"/>
      <c r="F80" s="42"/>
      <c r="G80" s="40"/>
      <c r="H80" s="40"/>
      <c r="I80" s="40"/>
      <c r="J80" s="40"/>
      <c r="K80" s="40"/>
      <c r="L80" s="40"/>
    </row>
    <row r="81" spans="1:12" ht="12.75">
      <c r="A81" s="35" t="s">
        <v>18</v>
      </c>
      <c r="B81" s="31">
        <v>600</v>
      </c>
      <c r="C81" s="42" t="s">
        <v>133</v>
      </c>
      <c r="D81" s="42"/>
      <c r="E81" s="42"/>
      <c r="F81" s="42"/>
      <c r="G81" s="40">
        <f aca="true" t="shared" si="6" ref="G81:L81">G80+G8-G19</f>
        <v>0</v>
      </c>
      <c r="H81" s="40">
        <f t="shared" si="6"/>
        <v>0</v>
      </c>
      <c r="I81" s="40">
        <f t="shared" si="6"/>
        <v>0</v>
      </c>
      <c r="J81" s="40">
        <f t="shared" si="6"/>
        <v>0</v>
      </c>
      <c r="K81" s="40">
        <f t="shared" si="6"/>
        <v>0</v>
      </c>
      <c r="L81" s="40">
        <f t="shared" si="6"/>
        <v>0</v>
      </c>
    </row>
  </sheetData>
  <sheetProtection/>
  <mergeCells count="15">
    <mergeCell ref="A2:L2"/>
    <mergeCell ref="A3:L3"/>
    <mergeCell ref="A4:A7"/>
    <mergeCell ref="B4:B7"/>
    <mergeCell ref="C4:C7"/>
    <mergeCell ref="D4:D7"/>
    <mergeCell ref="E4:E7"/>
    <mergeCell ref="F4:F7"/>
    <mergeCell ref="G4:L4"/>
    <mergeCell ref="G5:G7"/>
    <mergeCell ref="H5:L5"/>
    <mergeCell ref="H6:H7"/>
    <mergeCell ref="I6:I7"/>
    <mergeCell ref="J6:J7"/>
    <mergeCell ref="K6:L6"/>
  </mergeCells>
  <printOptions/>
  <pageMargins left="0.31496062992125984" right="0.11811023622047245" top="0.15748031496062992" bottom="0.15748031496062992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82"/>
  <sheetViews>
    <sheetView zoomScalePageLayoutView="0" workbookViewId="0" topLeftCell="A1">
      <selection activeCell="E24" sqref="E24"/>
    </sheetView>
  </sheetViews>
  <sheetFormatPr defaultColWidth="9.00390625" defaultRowHeight="12.75"/>
  <cols>
    <col min="1" max="1" width="29.375" style="0" customWidth="1"/>
    <col min="2" max="2" width="4.125" style="0" customWidth="1"/>
    <col min="3" max="3" width="16.75390625" style="41" customWidth="1"/>
    <col min="4" max="4" width="6.25390625" style="41" customWidth="1"/>
    <col min="5" max="5" width="5.875" style="41" customWidth="1"/>
    <col min="6" max="6" width="9.125" style="41" customWidth="1"/>
    <col min="7" max="7" width="16.25390625" style="37" customWidth="1"/>
    <col min="8" max="8" width="14.875" style="37" customWidth="1"/>
    <col min="9" max="9" width="13.00390625" style="37" customWidth="1"/>
    <col min="10" max="10" width="7.875" style="37" customWidth="1"/>
    <col min="11" max="11" width="12.875" style="37" customWidth="1"/>
    <col min="12" max="12" width="8.125" style="37" customWidth="1"/>
  </cols>
  <sheetData>
    <row r="1" ht="12.75">
      <c r="K1" s="44" t="s">
        <v>28</v>
      </c>
    </row>
    <row r="2" spans="1:12" ht="15.75">
      <c r="A2" s="151" t="s">
        <v>29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2"/>
    </row>
    <row r="3" spans="1:12" ht="21" customHeight="1">
      <c r="A3" s="153" t="s">
        <v>151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2"/>
    </row>
    <row r="4" spans="1:12" ht="18" customHeight="1">
      <c r="A4" s="138" t="s">
        <v>0</v>
      </c>
      <c r="B4" s="134" t="s">
        <v>1</v>
      </c>
      <c r="C4" s="130" t="s">
        <v>111</v>
      </c>
      <c r="D4" s="130" t="s">
        <v>112</v>
      </c>
      <c r="E4" s="127" t="s">
        <v>83</v>
      </c>
      <c r="F4" s="124" t="s">
        <v>132</v>
      </c>
      <c r="G4" s="145" t="s">
        <v>113</v>
      </c>
      <c r="H4" s="146"/>
      <c r="I4" s="146"/>
      <c r="J4" s="146"/>
      <c r="K4" s="146"/>
      <c r="L4" s="146"/>
    </row>
    <row r="5" spans="1:12" ht="18" customHeight="1">
      <c r="A5" s="139"/>
      <c r="B5" s="135"/>
      <c r="C5" s="133"/>
      <c r="D5" s="131"/>
      <c r="E5" s="128"/>
      <c r="F5" s="125"/>
      <c r="G5" s="147" t="s">
        <v>30</v>
      </c>
      <c r="H5" s="142" t="s">
        <v>114</v>
      </c>
      <c r="I5" s="143"/>
      <c r="J5" s="143"/>
      <c r="K5" s="143"/>
      <c r="L5" s="144"/>
    </row>
    <row r="6" spans="1:12" ht="33" customHeight="1">
      <c r="A6" s="140"/>
      <c r="B6" s="136"/>
      <c r="C6" s="128"/>
      <c r="D6" s="131"/>
      <c r="E6" s="128"/>
      <c r="F6" s="125"/>
      <c r="G6" s="148"/>
      <c r="H6" s="154" t="s">
        <v>115</v>
      </c>
      <c r="I6" s="147" t="s">
        <v>116</v>
      </c>
      <c r="J6" s="154" t="s">
        <v>107</v>
      </c>
      <c r="K6" s="156" t="s">
        <v>117</v>
      </c>
      <c r="L6" s="157"/>
    </row>
    <row r="7" spans="1:12" ht="17.25" customHeight="1">
      <c r="A7" s="141"/>
      <c r="B7" s="137"/>
      <c r="C7" s="129"/>
      <c r="D7" s="132"/>
      <c r="E7" s="129"/>
      <c r="F7" s="126"/>
      <c r="G7" s="149"/>
      <c r="H7" s="155"/>
      <c r="I7" s="150"/>
      <c r="J7" s="155"/>
      <c r="K7" s="38" t="s">
        <v>30</v>
      </c>
      <c r="L7" s="57" t="s">
        <v>118</v>
      </c>
    </row>
    <row r="8" spans="1:12" ht="18" customHeight="1">
      <c r="A8" s="33" t="s">
        <v>119</v>
      </c>
      <c r="B8" s="31">
        <v>100</v>
      </c>
      <c r="C8" s="42"/>
      <c r="D8" s="42"/>
      <c r="E8" s="42"/>
      <c r="F8" s="42"/>
      <c r="G8" s="51">
        <f>G10+G11+G12+G13+G14+G15+G16+G18</f>
        <v>134229500</v>
      </c>
      <c r="H8" s="51">
        <f>H10+H11+H12+H13</f>
        <v>119034200</v>
      </c>
      <c r="I8" s="51">
        <f>I14+I15+I16</f>
        <v>13695300</v>
      </c>
      <c r="J8" s="51"/>
      <c r="K8" s="51">
        <f>K18</f>
        <v>1500000</v>
      </c>
      <c r="L8" s="40"/>
    </row>
    <row r="9" spans="1:12" ht="12.75">
      <c r="A9" s="30" t="s">
        <v>24</v>
      </c>
      <c r="B9" s="31"/>
      <c r="C9" s="42"/>
      <c r="D9" s="42"/>
      <c r="E9" s="42"/>
      <c r="F9" s="42"/>
      <c r="G9" s="40"/>
      <c r="H9" s="40"/>
      <c r="I9" s="40"/>
      <c r="J9" s="40"/>
      <c r="K9" s="40"/>
      <c r="L9" s="40"/>
    </row>
    <row r="10" spans="1:12" ht="12.75">
      <c r="A10" s="32" t="s">
        <v>89</v>
      </c>
      <c r="B10" s="31">
        <v>110</v>
      </c>
      <c r="C10" s="42">
        <v>9080000000000130</v>
      </c>
      <c r="D10" s="42">
        <v>0</v>
      </c>
      <c r="E10" s="42">
        <v>0</v>
      </c>
      <c r="F10" s="42">
        <v>10312601</v>
      </c>
      <c r="G10" s="40">
        <f>H10+I10+J10+K10+L10</f>
        <v>89103040</v>
      </c>
      <c r="H10" s="40">
        <v>89103040</v>
      </c>
      <c r="I10" s="40"/>
      <c r="J10" s="40"/>
      <c r="K10" s="40"/>
      <c r="L10" s="40"/>
    </row>
    <row r="11" spans="1:12" ht="12.75">
      <c r="A11" s="32"/>
      <c r="B11" s="31"/>
      <c r="C11" s="42">
        <v>9080000000000130</v>
      </c>
      <c r="D11" s="42">
        <v>0</v>
      </c>
      <c r="E11" s="42">
        <v>0</v>
      </c>
      <c r="F11" s="42">
        <v>20312603</v>
      </c>
      <c r="G11" s="40">
        <f aca="true" t="shared" si="0" ref="G11:G18">H11+I11+J11+K11+L11</f>
        <v>24038019</v>
      </c>
      <c r="H11" s="40">
        <v>24038019</v>
      </c>
      <c r="I11" s="40"/>
      <c r="J11" s="40"/>
      <c r="K11" s="40"/>
      <c r="L11" s="40"/>
    </row>
    <row r="12" spans="1:12" ht="12.75">
      <c r="A12" s="32"/>
      <c r="B12" s="31"/>
      <c r="C12" s="42">
        <v>9080000000000130</v>
      </c>
      <c r="D12" s="42">
        <v>0</v>
      </c>
      <c r="E12" s="42">
        <v>0</v>
      </c>
      <c r="F12" s="42">
        <v>30312604</v>
      </c>
      <c r="G12" s="40">
        <f t="shared" si="0"/>
        <v>5093141</v>
      </c>
      <c r="H12" s="40">
        <v>5093141</v>
      </c>
      <c r="I12" s="40"/>
      <c r="J12" s="40"/>
      <c r="K12" s="40"/>
      <c r="L12" s="40"/>
    </row>
    <row r="13" spans="1:12" ht="12.75">
      <c r="A13" s="32"/>
      <c r="B13" s="31"/>
      <c r="C13" s="42">
        <v>9080000000000130</v>
      </c>
      <c r="D13" s="42">
        <v>0</v>
      </c>
      <c r="E13" s="42">
        <v>0</v>
      </c>
      <c r="F13" s="42">
        <v>40312605</v>
      </c>
      <c r="G13" s="40">
        <f t="shared" si="0"/>
        <v>800000</v>
      </c>
      <c r="H13" s="40">
        <v>800000</v>
      </c>
      <c r="I13" s="40"/>
      <c r="J13" s="40"/>
      <c r="K13" s="40"/>
      <c r="L13" s="40"/>
    </row>
    <row r="14" spans="1:12" ht="12.75">
      <c r="A14" s="32"/>
      <c r="B14" s="31"/>
      <c r="C14" s="42">
        <v>9080000000000180</v>
      </c>
      <c r="D14" s="42">
        <v>0</v>
      </c>
      <c r="E14" s="42">
        <v>0</v>
      </c>
      <c r="F14" s="42">
        <v>10312601</v>
      </c>
      <c r="G14" s="40">
        <f t="shared" si="0"/>
        <v>250000</v>
      </c>
      <c r="H14" s="40"/>
      <c r="I14" s="40">
        <v>250000</v>
      </c>
      <c r="J14" s="40"/>
      <c r="K14" s="40"/>
      <c r="L14" s="40"/>
    </row>
    <row r="15" spans="1:12" ht="12.75">
      <c r="A15" s="32"/>
      <c r="B15" s="31"/>
      <c r="C15" s="42">
        <v>9080000000000180</v>
      </c>
      <c r="D15" s="42">
        <v>0</v>
      </c>
      <c r="E15" s="42">
        <v>0</v>
      </c>
      <c r="F15" s="42">
        <v>10312631</v>
      </c>
      <c r="G15" s="40">
        <f t="shared" si="0"/>
        <v>13445300</v>
      </c>
      <c r="H15" s="40"/>
      <c r="I15" s="40">
        <v>13445300</v>
      </c>
      <c r="J15" s="40"/>
      <c r="K15" s="40"/>
      <c r="L15" s="40"/>
    </row>
    <row r="16" spans="1:12" ht="12.75">
      <c r="A16" s="32"/>
      <c r="B16" s="31"/>
      <c r="C16" s="42"/>
      <c r="D16" s="42"/>
      <c r="E16" s="42"/>
      <c r="F16" s="42"/>
      <c r="G16" s="40">
        <f t="shared" si="0"/>
        <v>0</v>
      </c>
      <c r="H16" s="40"/>
      <c r="I16" s="40"/>
      <c r="J16" s="40"/>
      <c r="K16" s="40"/>
      <c r="L16" s="40"/>
    </row>
    <row r="17" spans="1:12" ht="12.75">
      <c r="A17" s="32"/>
      <c r="B17" s="31"/>
      <c r="C17" s="42"/>
      <c r="D17" s="42"/>
      <c r="E17" s="42">
        <v>0</v>
      </c>
      <c r="F17" s="42"/>
      <c r="G17" s="40">
        <f t="shared" si="0"/>
        <v>0</v>
      </c>
      <c r="H17" s="40"/>
      <c r="I17" s="40"/>
      <c r="J17" s="40"/>
      <c r="K17" s="40"/>
      <c r="L17" s="40"/>
    </row>
    <row r="18" spans="1:12" ht="12.75">
      <c r="A18" s="32" t="s">
        <v>120</v>
      </c>
      <c r="B18" s="31">
        <v>120</v>
      </c>
      <c r="C18" s="42">
        <v>9080000000000130</v>
      </c>
      <c r="D18" s="42">
        <v>0</v>
      </c>
      <c r="E18" s="42">
        <v>0</v>
      </c>
      <c r="F18" s="42"/>
      <c r="G18" s="40">
        <f t="shared" si="0"/>
        <v>1500000</v>
      </c>
      <c r="H18" s="40"/>
      <c r="I18" s="40"/>
      <c r="J18" s="40"/>
      <c r="K18" s="40">
        <v>1500000</v>
      </c>
      <c r="L18" s="40"/>
    </row>
    <row r="19" spans="1:12" ht="12.75">
      <c r="A19" s="32" t="s">
        <v>31</v>
      </c>
      <c r="B19" s="31">
        <v>160</v>
      </c>
      <c r="C19" s="42">
        <v>9080000000000180</v>
      </c>
      <c r="D19" s="42">
        <v>0</v>
      </c>
      <c r="E19" s="42">
        <v>0</v>
      </c>
      <c r="F19" s="42"/>
      <c r="G19" s="40"/>
      <c r="H19" s="40"/>
      <c r="I19" s="40"/>
      <c r="J19" s="40"/>
      <c r="K19" s="40"/>
      <c r="L19" s="40"/>
    </row>
    <row r="20" spans="1:12" ht="12.75">
      <c r="A20" s="34" t="s">
        <v>121</v>
      </c>
      <c r="B20" s="31">
        <v>200</v>
      </c>
      <c r="C20" s="42"/>
      <c r="D20" s="42"/>
      <c r="E20" s="42"/>
      <c r="F20" s="42"/>
      <c r="G20" s="51">
        <f>G22+G37+G52+G61+G66+G71+G74</f>
        <v>134229500</v>
      </c>
      <c r="H20" s="51">
        <f>H22+H37+H52+H61</f>
        <v>119034200</v>
      </c>
      <c r="I20" s="51">
        <f>I66+I71</f>
        <v>13695300</v>
      </c>
      <c r="J20" s="51"/>
      <c r="K20" s="51">
        <f>K74</f>
        <v>1500000</v>
      </c>
      <c r="L20" s="40"/>
    </row>
    <row r="21" spans="1:12" ht="12.75">
      <c r="A21" s="32" t="s">
        <v>122</v>
      </c>
      <c r="B21" s="31"/>
      <c r="C21" s="42"/>
      <c r="D21" s="42"/>
      <c r="E21" s="42"/>
      <c r="F21" s="42"/>
      <c r="G21" s="40"/>
      <c r="H21" s="40"/>
      <c r="I21" s="40"/>
      <c r="J21" s="40"/>
      <c r="K21" s="40"/>
      <c r="L21" s="40"/>
    </row>
    <row r="22" spans="1:12" ht="12.75">
      <c r="A22" s="43" t="s">
        <v>123</v>
      </c>
      <c r="B22" s="31"/>
      <c r="C22" s="42"/>
      <c r="D22" s="42"/>
      <c r="E22" s="42"/>
      <c r="F22" s="42"/>
      <c r="G22" s="51">
        <f>H22</f>
        <v>89103040</v>
      </c>
      <c r="H22" s="51">
        <f>H23+H26+H28+H29</f>
        <v>89103040</v>
      </c>
      <c r="I22" s="40"/>
      <c r="J22" s="40"/>
      <c r="K22" s="40"/>
      <c r="L22" s="40"/>
    </row>
    <row r="23" spans="1:12" ht="12.75">
      <c r="A23" s="32" t="s">
        <v>32</v>
      </c>
      <c r="B23" s="31">
        <v>210</v>
      </c>
      <c r="C23" s="42"/>
      <c r="D23" s="42"/>
      <c r="E23" s="42"/>
      <c r="F23" s="42"/>
      <c r="G23" s="40">
        <f aca="true" t="shared" si="1" ref="G23:G36">H23</f>
        <v>55539320</v>
      </c>
      <c r="H23" s="40">
        <f>H24+H25</f>
        <v>55539320</v>
      </c>
      <c r="I23" s="40"/>
      <c r="J23" s="40"/>
      <c r="K23" s="40"/>
      <c r="L23" s="40"/>
    </row>
    <row r="24" spans="1:12" ht="12.75">
      <c r="A24" s="35" t="s">
        <v>124</v>
      </c>
      <c r="B24" s="31"/>
      <c r="C24" s="42">
        <v>90808010310126000</v>
      </c>
      <c r="D24" s="42">
        <v>111</v>
      </c>
      <c r="E24" s="42">
        <v>211</v>
      </c>
      <c r="F24" s="42">
        <v>10312601</v>
      </c>
      <c r="G24" s="40">
        <f t="shared" si="1"/>
        <v>42656928</v>
      </c>
      <c r="H24" s="40">
        <v>42656928</v>
      </c>
      <c r="I24" s="40"/>
      <c r="J24" s="40"/>
      <c r="K24" s="40"/>
      <c r="L24" s="40"/>
    </row>
    <row r="25" spans="1:12" ht="14.25" customHeight="1">
      <c r="A25" s="35" t="s">
        <v>125</v>
      </c>
      <c r="B25" s="31"/>
      <c r="C25" s="42">
        <v>90808010310126000</v>
      </c>
      <c r="D25" s="42">
        <v>119</v>
      </c>
      <c r="E25" s="42">
        <v>213</v>
      </c>
      <c r="F25" s="42">
        <v>10312601</v>
      </c>
      <c r="G25" s="40">
        <f t="shared" si="1"/>
        <v>12882392</v>
      </c>
      <c r="H25" s="40">
        <v>12882392</v>
      </c>
      <c r="I25" s="40"/>
      <c r="J25" s="40"/>
      <c r="K25" s="40"/>
      <c r="L25" s="40"/>
    </row>
    <row r="26" spans="1:12" ht="12.75">
      <c r="A26" s="54" t="s">
        <v>126</v>
      </c>
      <c r="B26" s="31">
        <v>220</v>
      </c>
      <c r="C26" s="42"/>
      <c r="D26" s="42"/>
      <c r="E26" s="42"/>
      <c r="F26" s="42"/>
      <c r="G26" s="40">
        <f t="shared" si="1"/>
        <v>2070</v>
      </c>
      <c r="H26" s="40">
        <f>H27</f>
        <v>2070</v>
      </c>
      <c r="I26" s="40"/>
      <c r="J26" s="40"/>
      <c r="K26" s="40"/>
      <c r="L26" s="40"/>
    </row>
    <row r="27" spans="1:12" ht="12.75">
      <c r="A27" s="35" t="s">
        <v>97</v>
      </c>
      <c r="B27" s="31"/>
      <c r="C27" s="42">
        <v>90808010310126000</v>
      </c>
      <c r="D27" s="42">
        <v>112</v>
      </c>
      <c r="E27" s="42">
        <v>212</v>
      </c>
      <c r="F27" s="42">
        <v>10312601</v>
      </c>
      <c r="G27" s="40">
        <f t="shared" si="1"/>
        <v>2070</v>
      </c>
      <c r="H27" s="40">
        <v>2070</v>
      </c>
      <c r="I27" s="40"/>
      <c r="J27" s="40"/>
      <c r="K27" s="40"/>
      <c r="L27" s="40"/>
    </row>
    <row r="28" spans="1:12" ht="12.75">
      <c r="A28" s="55" t="s">
        <v>127</v>
      </c>
      <c r="B28" s="31">
        <v>230</v>
      </c>
      <c r="C28" s="42">
        <v>90808010310126000</v>
      </c>
      <c r="D28" s="42">
        <v>851</v>
      </c>
      <c r="E28" s="42">
        <v>290</v>
      </c>
      <c r="F28" s="42">
        <v>10312601</v>
      </c>
      <c r="G28" s="40">
        <f t="shared" si="1"/>
        <v>901516</v>
      </c>
      <c r="H28" s="40">
        <v>901516</v>
      </c>
      <c r="I28" s="40"/>
      <c r="J28" s="40"/>
      <c r="K28" s="40"/>
      <c r="L28" s="40"/>
    </row>
    <row r="29" spans="1:12" ht="12.75">
      <c r="A29" s="55" t="s">
        <v>128</v>
      </c>
      <c r="B29" s="31">
        <v>260</v>
      </c>
      <c r="C29" s="42"/>
      <c r="D29" s="42"/>
      <c r="E29" s="42"/>
      <c r="F29" s="42"/>
      <c r="G29" s="40">
        <f t="shared" si="1"/>
        <v>32660134</v>
      </c>
      <c r="H29" s="40">
        <f>H30+H31+H32+H33+H34+H35+H36</f>
        <v>32660134</v>
      </c>
      <c r="I29" s="40"/>
      <c r="J29" s="40"/>
      <c r="K29" s="40"/>
      <c r="L29" s="40"/>
    </row>
    <row r="30" spans="1:12" ht="12.75">
      <c r="A30" s="35" t="s">
        <v>77</v>
      </c>
      <c r="B30" s="31"/>
      <c r="C30" s="42">
        <v>90808010310126000</v>
      </c>
      <c r="D30" s="42">
        <v>244</v>
      </c>
      <c r="E30" s="42">
        <v>221</v>
      </c>
      <c r="F30" s="42">
        <v>10312601</v>
      </c>
      <c r="G30" s="40">
        <f t="shared" si="1"/>
        <v>200000</v>
      </c>
      <c r="H30" s="40">
        <v>200000</v>
      </c>
      <c r="I30" s="40"/>
      <c r="J30" s="40"/>
      <c r="K30" s="40"/>
      <c r="L30" s="40"/>
    </row>
    <row r="31" spans="1:12" ht="12.75">
      <c r="A31" s="35" t="s">
        <v>98</v>
      </c>
      <c r="B31" s="31"/>
      <c r="C31" s="42">
        <v>90808010310126000</v>
      </c>
      <c r="D31" s="42">
        <v>244</v>
      </c>
      <c r="E31" s="42">
        <v>223</v>
      </c>
      <c r="F31" s="42">
        <v>10312601</v>
      </c>
      <c r="G31" s="40">
        <f t="shared" si="1"/>
        <v>21038963</v>
      </c>
      <c r="H31" s="40">
        <v>21038963</v>
      </c>
      <c r="I31" s="40"/>
      <c r="J31" s="40"/>
      <c r="K31" s="40"/>
      <c r="L31" s="40"/>
    </row>
    <row r="32" spans="1:12" ht="17.25" customHeight="1">
      <c r="A32" s="35" t="s">
        <v>78</v>
      </c>
      <c r="B32" s="31"/>
      <c r="C32" s="42">
        <v>90808010310126000</v>
      </c>
      <c r="D32" s="42">
        <v>244</v>
      </c>
      <c r="E32" s="42">
        <v>225</v>
      </c>
      <c r="F32" s="42">
        <v>10312601</v>
      </c>
      <c r="G32" s="40">
        <f t="shared" si="1"/>
        <v>5616239</v>
      </c>
      <c r="H32" s="40">
        <v>5616239</v>
      </c>
      <c r="I32" s="40"/>
      <c r="J32" s="40"/>
      <c r="K32" s="40"/>
      <c r="L32" s="40"/>
    </row>
    <row r="33" spans="1:12" ht="12.75">
      <c r="A33" s="35" t="s">
        <v>79</v>
      </c>
      <c r="B33" s="31"/>
      <c r="C33" s="42">
        <v>90808010310126000</v>
      </c>
      <c r="D33" s="42">
        <v>244</v>
      </c>
      <c r="E33" s="42">
        <v>226</v>
      </c>
      <c r="F33" s="42">
        <v>10312601</v>
      </c>
      <c r="G33" s="40">
        <f t="shared" si="1"/>
        <v>653932</v>
      </c>
      <c r="H33" s="40">
        <v>653932</v>
      </c>
      <c r="I33" s="40"/>
      <c r="J33" s="40"/>
      <c r="K33" s="40"/>
      <c r="L33" s="40"/>
    </row>
    <row r="34" spans="1:12" ht="12.75">
      <c r="A34" s="35" t="s">
        <v>82</v>
      </c>
      <c r="B34" s="31"/>
      <c r="C34" s="42">
        <v>90808010310126000</v>
      </c>
      <c r="D34" s="42">
        <v>244</v>
      </c>
      <c r="E34" s="42">
        <v>290</v>
      </c>
      <c r="F34" s="42">
        <v>10312601</v>
      </c>
      <c r="G34" s="40">
        <f t="shared" si="1"/>
        <v>400000</v>
      </c>
      <c r="H34" s="40">
        <v>400000</v>
      </c>
      <c r="I34" s="40"/>
      <c r="J34" s="40"/>
      <c r="K34" s="40"/>
      <c r="L34" s="40"/>
    </row>
    <row r="35" spans="1:12" ht="15.75" customHeight="1">
      <c r="A35" s="53" t="s">
        <v>80</v>
      </c>
      <c r="B35" s="31"/>
      <c r="C35" s="42">
        <v>90808010310126000</v>
      </c>
      <c r="D35" s="42">
        <v>244</v>
      </c>
      <c r="E35" s="42">
        <v>310</v>
      </c>
      <c r="F35" s="42">
        <v>10312601</v>
      </c>
      <c r="G35" s="40">
        <f t="shared" si="1"/>
        <v>2847000</v>
      </c>
      <c r="H35" s="40">
        <v>2847000</v>
      </c>
      <c r="I35" s="40"/>
      <c r="J35" s="40"/>
      <c r="K35" s="40"/>
      <c r="L35" s="40"/>
    </row>
    <row r="36" spans="1:12" ht="12.75">
      <c r="A36" s="53" t="s">
        <v>81</v>
      </c>
      <c r="B36" s="31"/>
      <c r="C36" s="42">
        <v>90808010310126000</v>
      </c>
      <c r="D36" s="42">
        <v>244</v>
      </c>
      <c r="E36" s="42">
        <v>340</v>
      </c>
      <c r="F36" s="42">
        <v>10312601</v>
      </c>
      <c r="G36" s="40">
        <f t="shared" si="1"/>
        <v>1904000</v>
      </c>
      <c r="H36" s="40">
        <v>1904000</v>
      </c>
      <c r="I36" s="40"/>
      <c r="J36" s="40"/>
      <c r="K36" s="40"/>
      <c r="L36" s="40"/>
    </row>
    <row r="37" spans="1:12" ht="15.75" customHeight="1">
      <c r="A37" s="43" t="s">
        <v>100</v>
      </c>
      <c r="B37" s="31"/>
      <c r="C37" s="42"/>
      <c r="D37" s="42"/>
      <c r="E37" s="42"/>
      <c r="F37" s="42"/>
      <c r="G37" s="51">
        <f>H37</f>
        <v>24038019</v>
      </c>
      <c r="H37" s="51">
        <f>H38+H41+H43</f>
        <v>24038019</v>
      </c>
      <c r="I37" s="40"/>
      <c r="J37" s="40"/>
      <c r="K37" s="40"/>
      <c r="L37" s="40"/>
    </row>
    <row r="38" spans="1:12" ht="12.75">
      <c r="A38" s="32" t="s">
        <v>32</v>
      </c>
      <c r="B38" s="31">
        <v>210</v>
      </c>
      <c r="C38" s="42"/>
      <c r="D38" s="42"/>
      <c r="E38" s="42"/>
      <c r="F38" s="42"/>
      <c r="G38" s="40">
        <f aca="true" t="shared" si="2" ref="G38:G51">H38</f>
        <v>18039111</v>
      </c>
      <c r="H38" s="40">
        <f>H39+H40</f>
        <v>18039111</v>
      </c>
      <c r="I38" s="40"/>
      <c r="J38" s="40"/>
      <c r="K38" s="40"/>
      <c r="L38" s="40"/>
    </row>
    <row r="39" spans="1:12" ht="12.75">
      <c r="A39" s="35" t="s">
        <v>124</v>
      </c>
      <c r="B39" s="31"/>
      <c r="C39" s="42">
        <v>90808010310326000</v>
      </c>
      <c r="D39" s="42">
        <v>111</v>
      </c>
      <c r="E39" s="42">
        <v>211</v>
      </c>
      <c r="F39" s="42">
        <v>20312603</v>
      </c>
      <c r="G39" s="40">
        <f t="shared" si="2"/>
        <v>13854924</v>
      </c>
      <c r="H39" s="40">
        <v>13854924</v>
      </c>
      <c r="I39" s="40"/>
      <c r="J39" s="40"/>
      <c r="K39" s="40"/>
      <c r="L39" s="40"/>
    </row>
    <row r="40" spans="1:12" ht="14.25" customHeight="1">
      <c r="A40" s="35" t="s">
        <v>125</v>
      </c>
      <c r="B40" s="31"/>
      <c r="C40" s="42">
        <v>90808010310326000</v>
      </c>
      <c r="D40" s="42">
        <v>119</v>
      </c>
      <c r="E40" s="42">
        <v>213</v>
      </c>
      <c r="F40" s="42">
        <v>20312603</v>
      </c>
      <c r="G40" s="40">
        <f t="shared" si="2"/>
        <v>4184187</v>
      </c>
      <c r="H40" s="40">
        <v>4184187</v>
      </c>
      <c r="I40" s="40"/>
      <c r="J40" s="40"/>
      <c r="K40" s="40"/>
      <c r="L40" s="40"/>
    </row>
    <row r="41" spans="1:12" ht="12.75">
      <c r="A41" s="54" t="s">
        <v>126</v>
      </c>
      <c r="B41" s="31">
        <v>220</v>
      </c>
      <c r="C41" s="42"/>
      <c r="D41" s="42"/>
      <c r="E41" s="42"/>
      <c r="F41" s="42"/>
      <c r="G41" s="40">
        <f t="shared" si="2"/>
        <v>20000</v>
      </c>
      <c r="H41" s="40">
        <f>H42</f>
        <v>20000</v>
      </c>
      <c r="I41" s="40"/>
      <c r="J41" s="40"/>
      <c r="K41" s="40"/>
      <c r="L41" s="40"/>
    </row>
    <row r="42" spans="1:12" ht="12.75">
      <c r="A42" s="35" t="s">
        <v>97</v>
      </c>
      <c r="B42" s="31"/>
      <c r="C42" s="42">
        <v>90808010310326000</v>
      </c>
      <c r="D42" s="42">
        <v>112</v>
      </c>
      <c r="E42" s="42">
        <v>212</v>
      </c>
      <c r="F42" s="42">
        <v>20312603</v>
      </c>
      <c r="G42" s="40">
        <f t="shared" si="2"/>
        <v>20000</v>
      </c>
      <c r="H42" s="40">
        <v>20000</v>
      </c>
      <c r="I42" s="40"/>
      <c r="J42" s="40"/>
      <c r="K42" s="40"/>
      <c r="L42" s="40"/>
    </row>
    <row r="43" spans="1:12" ht="12.75">
      <c r="A43" s="55" t="s">
        <v>128</v>
      </c>
      <c r="B43" s="31">
        <v>260</v>
      </c>
      <c r="C43" s="42"/>
      <c r="D43" s="42"/>
      <c r="E43" s="42"/>
      <c r="F43" s="42"/>
      <c r="G43" s="40">
        <f t="shared" si="2"/>
        <v>5978908</v>
      </c>
      <c r="H43" s="40">
        <f>H44+H45+H46+H47+H48+H49+H50+H51</f>
        <v>5978908</v>
      </c>
      <c r="I43" s="40"/>
      <c r="J43" s="40"/>
      <c r="K43" s="40"/>
      <c r="L43" s="40"/>
    </row>
    <row r="44" spans="1:12" ht="12.75">
      <c r="A44" s="35" t="s">
        <v>77</v>
      </c>
      <c r="B44" s="31"/>
      <c r="C44" s="42">
        <v>90808010310326000</v>
      </c>
      <c r="D44" s="42">
        <v>244</v>
      </c>
      <c r="E44" s="42">
        <v>221</v>
      </c>
      <c r="F44" s="42">
        <v>20312603</v>
      </c>
      <c r="G44" s="40">
        <f t="shared" si="2"/>
        <v>500000</v>
      </c>
      <c r="H44" s="40">
        <v>500000</v>
      </c>
      <c r="I44" s="40"/>
      <c r="J44" s="40"/>
      <c r="K44" s="40"/>
      <c r="L44" s="40"/>
    </row>
    <row r="45" spans="1:12" ht="12.75">
      <c r="A45" s="35" t="s">
        <v>129</v>
      </c>
      <c r="B45" s="31"/>
      <c r="C45" s="42">
        <v>90808010310326000</v>
      </c>
      <c r="D45" s="42">
        <v>244</v>
      </c>
      <c r="E45" s="42">
        <v>222</v>
      </c>
      <c r="F45" s="42">
        <v>20312603</v>
      </c>
      <c r="G45" s="40">
        <f t="shared" si="2"/>
        <v>21000</v>
      </c>
      <c r="H45" s="40">
        <v>21000</v>
      </c>
      <c r="I45" s="40"/>
      <c r="J45" s="40"/>
      <c r="K45" s="40"/>
      <c r="L45" s="40"/>
    </row>
    <row r="46" spans="1:12" ht="12.75">
      <c r="A46" s="35" t="s">
        <v>98</v>
      </c>
      <c r="B46" s="31"/>
      <c r="C46" s="42">
        <v>90808010310326000</v>
      </c>
      <c r="D46" s="42">
        <v>244</v>
      </c>
      <c r="E46" s="42">
        <v>223</v>
      </c>
      <c r="F46" s="42">
        <v>20312603</v>
      </c>
      <c r="G46" s="40">
        <f t="shared" si="2"/>
        <v>1952704</v>
      </c>
      <c r="H46" s="40">
        <v>1952704</v>
      </c>
      <c r="I46" s="40"/>
      <c r="J46" s="40"/>
      <c r="K46" s="40"/>
      <c r="L46" s="40"/>
    </row>
    <row r="47" spans="1:12" ht="12.75">
      <c r="A47" s="35" t="s">
        <v>78</v>
      </c>
      <c r="B47" s="31"/>
      <c r="C47" s="42">
        <v>90808010310326000</v>
      </c>
      <c r="D47" s="42">
        <v>244</v>
      </c>
      <c r="E47" s="42">
        <v>225</v>
      </c>
      <c r="F47" s="42">
        <v>20312603</v>
      </c>
      <c r="G47" s="40">
        <f t="shared" si="2"/>
        <v>913204</v>
      </c>
      <c r="H47" s="40">
        <v>913204</v>
      </c>
      <c r="I47" s="40"/>
      <c r="J47" s="40"/>
      <c r="K47" s="40"/>
      <c r="L47" s="40"/>
    </row>
    <row r="48" spans="1:12" ht="12.75">
      <c r="A48" s="35" t="s">
        <v>79</v>
      </c>
      <c r="B48" s="31"/>
      <c r="C48" s="42">
        <v>90808010310326000</v>
      </c>
      <c r="D48" s="42">
        <v>244</v>
      </c>
      <c r="E48" s="42">
        <v>226</v>
      </c>
      <c r="F48" s="42">
        <v>20312603</v>
      </c>
      <c r="G48" s="40">
        <f t="shared" si="2"/>
        <v>850000</v>
      </c>
      <c r="H48" s="40">
        <v>850000</v>
      </c>
      <c r="I48" s="40"/>
      <c r="J48" s="40"/>
      <c r="K48" s="40"/>
      <c r="L48" s="40"/>
    </row>
    <row r="49" spans="1:12" ht="12.75">
      <c r="A49" s="35" t="s">
        <v>82</v>
      </c>
      <c r="B49" s="31"/>
      <c r="C49" s="42">
        <v>90808010310326000</v>
      </c>
      <c r="D49" s="42">
        <v>244</v>
      </c>
      <c r="E49" s="42">
        <v>290</v>
      </c>
      <c r="F49" s="42">
        <v>20312603</v>
      </c>
      <c r="G49" s="40">
        <f t="shared" si="2"/>
        <v>42000</v>
      </c>
      <c r="H49" s="40">
        <v>42000</v>
      </c>
      <c r="I49" s="40"/>
      <c r="J49" s="40"/>
      <c r="K49" s="40"/>
      <c r="L49" s="40"/>
    </row>
    <row r="50" spans="1:12" ht="12.75">
      <c r="A50" s="53" t="s">
        <v>80</v>
      </c>
      <c r="B50" s="31"/>
      <c r="C50" s="42">
        <v>90808010310326000</v>
      </c>
      <c r="D50" s="42">
        <v>244</v>
      </c>
      <c r="E50" s="42">
        <v>310</v>
      </c>
      <c r="F50" s="42">
        <v>20312603</v>
      </c>
      <c r="G50" s="40">
        <f t="shared" si="2"/>
        <v>1600000</v>
      </c>
      <c r="H50" s="40">
        <v>1600000</v>
      </c>
      <c r="I50" s="40"/>
      <c r="J50" s="40"/>
      <c r="K50" s="40"/>
      <c r="L50" s="40"/>
    </row>
    <row r="51" spans="1:12" ht="12.75">
      <c r="A51" s="53" t="s">
        <v>81</v>
      </c>
      <c r="B51" s="31"/>
      <c r="C51" s="42">
        <v>90808010310326000</v>
      </c>
      <c r="D51" s="42">
        <v>244</v>
      </c>
      <c r="E51" s="42">
        <v>340</v>
      </c>
      <c r="F51" s="42">
        <v>20312603</v>
      </c>
      <c r="G51" s="40">
        <f t="shared" si="2"/>
        <v>100000</v>
      </c>
      <c r="H51" s="40">
        <v>100000</v>
      </c>
      <c r="I51" s="40"/>
      <c r="J51" s="40"/>
      <c r="K51" s="40"/>
      <c r="L51" s="40"/>
    </row>
    <row r="52" spans="1:12" ht="13.5" customHeight="1">
      <c r="A52" s="43" t="s">
        <v>101</v>
      </c>
      <c r="B52" s="31"/>
      <c r="C52" s="42"/>
      <c r="D52" s="42"/>
      <c r="E52" s="42"/>
      <c r="F52" s="42"/>
      <c r="G52" s="51">
        <f>H52</f>
        <v>5093141</v>
      </c>
      <c r="H52" s="51">
        <f>H53+H56</f>
        <v>5093141</v>
      </c>
      <c r="I52" s="40"/>
      <c r="J52" s="40"/>
      <c r="K52" s="40"/>
      <c r="L52" s="40"/>
    </row>
    <row r="53" spans="1:12" ht="12.75">
      <c r="A53" s="32" t="s">
        <v>32</v>
      </c>
      <c r="B53" s="31">
        <v>210</v>
      </c>
      <c r="C53" s="42"/>
      <c r="D53" s="42"/>
      <c r="E53" s="42"/>
      <c r="F53" s="42"/>
      <c r="G53" s="40">
        <f aca="true" t="shared" si="3" ref="G53:G59">H53</f>
        <v>4383141</v>
      </c>
      <c r="H53" s="40">
        <f>H54+H55</f>
        <v>4383141</v>
      </c>
      <c r="I53" s="40"/>
      <c r="J53" s="40"/>
      <c r="K53" s="40"/>
      <c r="L53" s="40"/>
    </row>
    <row r="54" spans="1:12" ht="12.75">
      <c r="A54" s="35" t="s">
        <v>124</v>
      </c>
      <c r="B54" s="31"/>
      <c r="C54" s="42">
        <v>90808010310426000</v>
      </c>
      <c r="D54" s="42">
        <v>111</v>
      </c>
      <c r="E54" s="42">
        <v>211</v>
      </c>
      <c r="F54" s="42">
        <v>30312604</v>
      </c>
      <c r="G54" s="40">
        <f t="shared" si="3"/>
        <v>3366468</v>
      </c>
      <c r="H54" s="40">
        <v>3366468</v>
      </c>
      <c r="I54" s="40"/>
      <c r="J54" s="40"/>
      <c r="K54" s="40"/>
      <c r="L54" s="40"/>
    </row>
    <row r="55" spans="1:12" ht="12.75">
      <c r="A55" s="35" t="s">
        <v>125</v>
      </c>
      <c r="B55" s="31"/>
      <c r="C55" s="42">
        <v>90808010310426000</v>
      </c>
      <c r="D55" s="42">
        <v>119</v>
      </c>
      <c r="E55" s="42">
        <v>213</v>
      </c>
      <c r="F55" s="42">
        <v>30312604</v>
      </c>
      <c r="G55" s="40">
        <f t="shared" si="3"/>
        <v>1016673</v>
      </c>
      <c r="H55" s="40">
        <v>1016673</v>
      </c>
      <c r="I55" s="40"/>
      <c r="J55" s="40"/>
      <c r="K55" s="40"/>
      <c r="L55" s="40"/>
    </row>
    <row r="56" spans="1:12" ht="12.75">
      <c r="A56" s="55" t="s">
        <v>128</v>
      </c>
      <c r="B56" s="31">
        <v>260</v>
      </c>
      <c r="C56" s="42"/>
      <c r="D56" s="42"/>
      <c r="E56" s="42"/>
      <c r="F56" s="42"/>
      <c r="G56" s="40">
        <f t="shared" si="3"/>
        <v>710000</v>
      </c>
      <c r="H56" s="40">
        <f>H57+H58+H59</f>
        <v>710000</v>
      </c>
      <c r="I56" s="40"/>
      <c r="J56" s="40"/>
      <c r="K56" s="40"/>
      <c r="L56" s="40"/>
    </row>
    <row r="57" spans="1:12" ht="12.75">
      <c r="A57" s="35" t="s">
        <v>129</v>
      </c>
      <c r="B57" s="31"/>
      <c r="C57" s="42">
        <v>90808010310426000</v>
      </c>
      <c r="D57" s="42">
        <v>244</v>
      </c>
      <c r="E57" s="42">
        <v>222</v>
      </c>
      <c r="F57" s="42">
        <v>30312604</v>
      </c>
      <c r="G57" s="40">
        <f t="shared" si="3"/>
        <v>210000</v>
      </c>
      <c r="H57" s="40">
        <v>210000</v>
      </c>
      <c r="I57" s="40"/>
      <c r="J57" s="40"/>
      <c r="K57" s="40"/>
      <c r="L57" s="40"/>
    </row>
    <row r="58" spans="1:12" ht="12.75">
      <c r="A58" s="35" t="s">
        <v>79</v>
      </c>
      <c r="B58" s="31"/>
      <c r="C58" s="42">
        <v>90808010310426000</v>
      </c>
      <c r="D58" s="42">
        <v>244</v>
      </c>
      <c r="E58" s="42">
        <v>226</v>
      </c>
      <c r="F58" s="42">
        <v>30312604</v>
      </c>
      <c r="G58" s="40">
        <f t="shared" si="3"/>
        <v>250000</v>
      </c>
      <c r="H58" s="40">
        <v>250000</v>
      </c>
      <c r="I58" s="40"/>
      <c r="J58" s="40"/>
      <c r="K58" s="40"/>
      <c r="L58" s="40"/>
    </row>
    <row r="59" spans="1:12" ht="12.75">
      <c r="A59" s="53" t="s">
        <v>81</v>
      </c>
      <c r="B59" s="31"/>
      <c r="C59" s="42">
        <v>90808010310426000</v>
      </c>
      <c r="D59" s="42">
        <v>244</v>
      </c>
      <c r="E59" s="42">
        <v>340</v>
      </c>
      <c r="F59" s="42">
        <v>30312604</v>
      </c>
      <c r="G59" s="40">
        <f t="shared" si="3"/>
        <v>250000</v>
      </c>
      <c r="H59" s="40">
        <v>250000</v>
      </c>
      <c r="I59" s="40"/>
      <c r="J59" s="40"/>
      <c r="K59" s="40"/>
      <c r="L59" s="40"/>
    </row>
    <row r="60" spans="1:12" ht="12.75">
      <c r="A60" s="43" t="s">
        <v>102</v>
      </c>
      <c r="B60" s="31"/>
      <c r="C60" s="42"/>
      <c r="D60" s="42"/>
      <c r="E60" s="42"/>
      <c r="F60" s="42"/>
      <c r="G60" s="40"/>
      <c r="H60" s="40"/>
      <c r="I60" s="40"/>
      <c r="J60" s="40"/>
      <c r="K60" s="40"/>
      <c r="L60" s="40"/>
    </row>
    <row r="61" spans="1:12" ht="12.75">
      <c r="A61" s="55" t="s">
        <v>128</v>
      </c>
      <c r="B61" s="31">
        <v>260</v>
      </c>
      <c r="C61" s="42"/>
      <c r="D61" s="42"/>
      <c r="E61" s="42"/>
      <c r="F61" s="42"/>
      <c r="G61" s="51">
        <f>H61</f>
        <v>800000</v>
      </c>
      <c r="H61" s="51">
        <f>H62+H63+H64+H65</f>
        <v>800000</v>
      </c>
      <c r="I61" s="40"/>
      <c r="J61" s="40"/>
      <c r="K61" s="40"/>
      <c r="L61" s="40"/>
    </row>
    <row r="62" spans="1:12" ht="12.75">
      <c r="A62" s="35" t="s">
        <v>129</v>
      </c>
      <c r="B62" s="31"/>
      <c r="C62" s="42">
        <v>90808040310526000</v>
      </c>
      <c r="D62" s="42">
        <v>244</v>
      </c>
      <c r="E62" s="42">
        <v>222</v>
      </c>
      <c r="F62" s="42">
        <v>40312605</v>
      </c>
      <c r="G62" s="40">
        <f>H62</f>
        <v>140000</v>
      </c>
      <c r="H62" s="40">
        <v>140000</v>
      </c>
      <c r="I62" s="40"/>
      <c r="J62" s="40"/>
      <c r="K62" s="40"/>
      <c r="L62" s="40"/>
    </row>
    <row r="63" spans="1:12" ht="12.75">
      <c r="A63" s="35" t="s">
        <v>79</v>
      </c>
      <c r="B63" s="31"/>
      <c r="C63" s="42">
        <v>90808040310526000</v>
      </c>
      <c r="D63" s="42">
        <v>244</v>
      </c>
      <c r="E63" s="42">
        <v>226</v>
      </c>
      <c r="F63" s="42">
        <v>40312605</v>
      </c>
      <c r="G63" s="40">
        <f>H63</f>
        <v>255000</v>
      </c>
      <c r="H63" s="40">
        <v>255000</v>
      </c>
      <c r="I63" s="40"/>
      <c r="J63" s="40"/>
      <c r="K63" s="40"/>
      <c r="L63" s="40"/>
    </row>
    <row r="64" spans="1:12" ht="12.75">
      <c r="A64" s="35" t="s">
        <v>82</v>
      </c>
      <c r="B64" s="31"/>
      <c r="C64" s="42">
        <v>90808040310526000</v>
      </c>
      <c r="D64" s="42">
        <v>244</v>
      </c>
      <c r="E64" s="42">
        <v>290</v>
      </c>
      <c r="F64" s="42">
        <v>40312605</v>
      </c>
      <c r="G64" s="40">
        <f>H64</f>
        <v>250000</v>
      </c>
      <c r="H64" s="40">
        <v>250000</v>
      </c>
      <c r="I64" s="40"/>
      <c r="J64" s="40"/>
      <c r="K64" s="40"/>
      <c r="L64" s="40"/>
    </row>
    <row r="65" spans="1:12" ht="12.75">
      <c r="A65" s="53" t="s">
        <v>81</v>
      </c>
      <c r="B65" s="31"/>
      <c r="C65" s="42">
        <v>90808040310526000</v>
      </c>
      <c r="D65" s="42">
        <v>244</v>
      </c>
      <c r="E65" s="42">
        <v>340</v>
      </c>
      <c r="F65" s="42">
        <v>40312605</v>
      </c>
      <c r="G65" s="40">
        <f>H65</f>
        <v>155000</v>
      </c>
      <c r="H65" s="40">
        <v>155000</v>
      </c>
      <c r="I65" s="40"/>
      <c r="J65" s="40"/>
      <c r="K65" s="40"/>
      <c r="L65" s="40"/>
    </row>
    <row r="66" spans="1:12" ht="12.75">
      <c r="A66" s="43" t="s">
        <v>130</v>
      </c>
      <c r="B66" s="31"/>
      <c r="C66" s="42"/>
      <c r="D66" s="42"/>
      <c r="E66" s="42"/>
      <c r="F66" s="42"/>
      <c r="G66" s="51">
        <f aca="true" t="shared" si="4" ref="G66:G73">I66</f>
        <v>250000</v>
      </c>
      <c r="H66" s="51"/>
      <c r="I66" s="51">
        <f>I67</f>
        <v>250000</v>
      </c>
      <c r="J66" s="40"/>
      <c r="K66" s="40"/>
      <c r="L66" s="40"/>
    </row>
    <row r="67" spans="1:12" ht="12.75">
      <c r="A67" s="55" t="s">
        <v>128</v>
      </c>
      <c r="B67" s="31">
        <v>260</v>
      </c>
      <c r="C67" s="42"/>
      <c r="D67" s="42"/>
      <c r="E67" s="42"/>
      <c r="F67" s="42"/>
      <c r="G67" s="40">
        <f t="shared" si="4"/>
        <v>250000</v>
      </c>
      <c r="H67" s="40"/>
      <c r="I67" s="40">
        <f>I68+I69+I70</f>
        <v>250000</v>
      </c>
      <c r="J67" s="40"/>
      <c r="K67" s="40"/>
      <c r="L67" s="40"/>
    </row>
    <row r="68" spans="1:12" ht="12.75">
      <c r="A68" s="35" t="s">
        <v>79</v>
      </c>
      <c r="B68" s="31"/>
      <c r="C68" s="42">
        <v>90808010310126000</v>
      </c>
      <c r="D68" s="42">
        <v>244</v>
      </c>
      <c r="E68" s="42">
        <v>226</v>
      </c>
      <c r="F68" s="42">
        <v>10312601</v>
      </c>
      <c r="G68" s="40">
        <f t="shared" si="4"/>
        <v>100000</v>
      </c>
      <c r="H68" s="40"/>
      <c r="I68" s="40">
        <v>100000</v>
      </c>
      <c r="J68" s="40"/>
      <c r="K68" s="40"/>
      <c r="L68" s="40"/>
    </row>
    <row r="69" spans="1:12" ht="12.75">
      <c r="A69" s="35" t="s">
        <v>82</v>
      </c>
      <c r="B69" s="31"/>
      <c r="C69" s="42">
        <v>90808010310126000</v>
      </c>
      <c r="D69" s="42">
        <v>244</v>
      </c>
      <c r="E69" s="42">
        <v>290</v>
      </c>
      <c r="F69" s="42">
        <v>10312601</v>
      </c>
      <c r="G69" s="40">
        <f t="shared" si="4"/>
        <v>100000</v>
      </c>
      <c r="H69" s="40"/>
      <c r="I69" s="40">
        <v>100000</v>
      </c>
      <c r="J69" s="40"/>
      <c r="K69" s="40"/>
      <c r="L69" s="40"/>
    </row>
    <row r="70" spans="1:12" ht="12.75">
      <c r="A70" s="53" t="s">
        <v>81</v>
      </c>
      <c r="B70" s="31"/>
      <c r="C70" s="42">
        <v>90808010310126000</v>
      </c>
      <c r="D70" s="42">
        <v>244</v>
      </c>
      <c r="E70" s="42">
        <v>340</v>
      </c>
      <c r="F70" s="42">
        <v>10312601</v>
      </c>
      <c r="G70" s="40">
        <f t="shared" si="4"/>
        <v>50000</v>
      </c>
      <c r="H70" s="40"/>
      <c r="I70" s="40">
        <v>50000</v>
      </c>
      <c r="J70" s="40"/>
      <c r="K70" s="40"/>
      <c r="L70" s="40"/>
    </row>
    <row r="71" spans="1:12" ht="21" customHeight="1">
      <c r="A71" s="43" t="s">
        <v>103</v>
      </c>
      <c r="B71" s="31"/>
      <c r="C71" s="42"/>
      <c r="D71" s="42"/>
      <c r="E71" s="42"/>
      <c r="F71" s="42"/>
      <c r="G71" s="51">
        <f t="shared" si="4"/>
        <v>13445300</v>
      </c>
      <c r="H71" s="51"/>
      <c r="I71" s="51">
        <f>I72</f>
        <v>13445300</v>
      </c>
      <c r="J71" s="40"/>
      <c r="K71" s="40"/>
      <c r="L71" s="40"/>
    </row>
    <row r="72" spans="1:12" ht="12.75">
      <c r="A72" s="55" t="s">
        <v>128</v>
      </c>
      <c r="B72" s="31">
        <v>260</v>
      </c>
      <c r="C72" s="42"/>
      <c r="D72" s="42"/>
      <c r="E72" s="42"/>
      <c r="F72" s="42"/>
      <c r="G72" s="40">
        <f t="shared" si="4"/>
        <v>13445300</v>
      </c>
      <c r="H72" s="40"/>
      <c r="I72" s="40">
        <f>I73</f>
        <v>13445300</v>
      </c>
      <c r="J72" s="40"/>
      <c r="K72" s="40"/>
      <c r="L72" s="40"/>
    </row>
    <row r="73" spans="1:12" ht="12.75" customHeight="1">
      <c r="A73" s="35" t="s">
        <v>78</v>
      </c>
      <c r="B73" s="31"/>
      <c r="C73" s="42">
        <v>90808010310126300</v>
      </c>
      <c r="D73" s="42">
        <v>243</v>
      </c>
      <c r="E73" s="42">
        <v>225</v>
      </c>
      <c r="F73" s="42">
        <v>10312631</v>
      </c>
      <c r="G73" s="40">
        <f t="shared" si="4"/>
        <v>13445300</v>
      </c>
      <c r="H73" s="40"/>
      <c r="I73" s="40">
        <v>13445300</v>
      </c>
      <c r="J73" s="40"/>
      <c r="K73" s="40"/>
      <c r="L73" s="40"/>
    </row>
    <row r="74" spans="1:12" ht="23.25">
      <c r="A74" s="56" t="s">
        <v>149</v>
      </c>
      <c r="B74" s="31">
        <v>210</v>
      </c>
      <c r="C74" s="42"/>
      <c r="D74" s="52"/>
      <c r="E74" s="52"/>
      <c r="F74" s="42"/>
      <c r="G74" s="51">
        <f>K74</f>
        <v>1500000</v>
      </c>
      <c r="H74" s="51"/>
      <c r="I74" s="51"/>
      <c r="J74" s="51"/>
      <c r="K74" s="51">
        <f>K75</f>
        <v>1500000</v>
      </c>
      <c r="L74" s="40"/>
    </row>
    <row r="75" spans="1:12" ht="12.75">
      <c r="A75" s="55" t="s">
        <v>128</v>
      </c>
      <c r="B75" s="31">
        <v>260</v>
      </c>
      <c r="C75" s="42"/>
      <c r="D75" s="52"/>
      <c r="E75" s="52"/>
      <c r="F75" s="42"/>
      <c r="G75" s="40">
        <f aca="true" t="shared" si="5" ref="G75:G80">K75</f>
        <v>1500000</v>
      </c>
      <c r="H75" s="40"/>
      <c r="I75" s="40"/>
      <c r="J75" s="40"/>
      <c r="K75" s="40">
        <f>K76+K77+K78+K79+K80</f>
        <v>1500000</v>
      </c>
      <c r="L75" s="40"/>
    </row>
    <row r="76" spans="1:12" ht="12.75">
      <c r="A76" s="35" t="s">
        <v>129</v>
      </c>
      <c r="B76" s="31"/>
      <c r="C76" s="42">
        <v>90808010310226000</v>
      </c>
      <c r="D76" s="52">
        <v>244</v>
      </c>
      <c r="E76" s="52">
        <v>222</v>
      </c>
      <c r="F76" s="42">
        <v>0</v>
      </c>
      <c r="G76" s="40">
        <f t="shared" si="5"/>
        <v>20000</v>
      </c>
      <c r="H76" s="40"/>
      <c r="I76" s="40"/>
      <c r="J76" s="40"/>
      <c r="K76" s="40">
        <v>20000</v>
      </c>
      <c r="L76" s="40"/>
    </row>
    <row r="77" spans="1:12" ht="12.75">
      <c r="A77" s="35" t="s">
        <v>79</v>
      </c>
      <c r="B77" s="31"/>
      <c r="C77" s="42">
        <v>90808010310226000</v>
      </c>
      <c r="D77" s="52">
        <v>244</v>
      </c>
      <c r="E77" s="52">
        <v>226</v>
      </c>
      <c r="F77" s="42">
        <v>0</v>
      </c>
      <c r="G77" s="40">
        <f t="shared" si="5"/>
        <v>80000</v>
      </c>
      <c r="H77" s="40"/>
      <c r="I77" s="40"/>
      <c r="J77" s="40"/>
      <c r="K77" s="40">
        <v>80000</v>
      </c>
      <c r="L77" s="40"/>
    </row>
    <row r="78" spans="1:12" ht="12.75">
      <c r="A78" s="35" t="s">
        <v>82</v>
      </c>
      <c r="B78" s="31"/>
      <c r="C78" s="42">
        <v>90808010310226000</v>
      </c>
      <c r="D78" s="52">
        <v>244</v>
      </c>
      <c r="E78" s="52">
        <v>290</v>
      </c>
      <c r="F78" s="42">
        <v>0</v>
      </c>
      <c r="G78" s="40">
        <f t="shared" si="5"/>
        <v>100000</v>
      </c>
      <c r="H78" s="40"/>
      <c r="I78" s="40"/>
      <c r="J78" s="40"/>
      <c r="K78" s="40">
        <v>100000</v>
      </c>
      <c r="L78" s="40"/>
    </row>
    <row r="79" spans="1:12" ht="12.75">
      <c r="A79" s="53" t="s">
        <v>80</v>
      </c>
      <c r="B79" s="31"/>
      <c r="C79" s="42">
        <v>90808010310226000</v>
      </c>
      <c r="D79" s="52">
        <v>244</v>
      </c>
      <c r="E79" s="52">
        <v>310</v>
      </c>
      <c r="F79" s="42">
        <v>0</v>
      </c>
      <c r="G79" s="40">
        <f t="shared" si="5"/>
        <v>500000</v>
      </c>
      <c r="H79" s="40"/>
      <c r="I79" s="40"/>
      <c r="J79" s="40"/>
      <c r="K79" s="40">
        <v>500000</v>
      </c>
      <c r="L79" s="40"/>
    </row>
    <row r="80" spans="1:12" ht="12.75">
      <c r="A80" s="53" t="s">
        <v>81</v>
      </c>
      <c r="B80" s="31"/>
      <c r="C80" s="42">
        <v>90808010310226000</v>
      </c>
      <c r="D80" s="52">
        <v>244</v>
      </c>
      <c r="E80" s="52">
        <v>340</v>
      </c>
      <c r="F80" s="42">
        <v>0</v>
      </c>
      <c r="G80" s="40">
        <f t="shared" si="5"/>
        <v>800000</v>
      </c>
      <c r="H80" s="40"/>
      <c r="I80" s="40"/>
      <c r="J80" s="40"/>
      <c r="K80" s="40">
        <v>800000</v>
      </c>
      <c r="L80" s="40"/>
    </row>
    <row r="81" spans="1:12" ht="12.75">
      <c r="A81" s="35" t="s">
        <v>17</v>
      </c>
      <c r="B81" s="31">
        <v>500</v>
      </c>
      <c r="C81" s="42" t="s">
        <v>133</v>
      </c>
      <c r="D81" s="42"/>
      <c r="E81" s="42"/>
      <c r="F81" s="42"/>
      <c r="G81" s="40"/>
      <c r="H81" s="40"/>
      <c r="I81" s="40"/>
      <c r="J81" s="40"/>
      <c r="K81" s="40"/>
      <c r="L81" s="40"/>
    </row>
    <row r="82" spans="1:12" ht="12.75">
      <c r="A82" s="35" t="s">
        <v>18</v>
      </c>
      <c r="B82" s="31">
        <v>600</v>
      </c>
      <c r="C82" s="42" t="s">
        <v>133</v>
      </c>
      <c r="D82" s="42"/>
      <c r="E82" s="42"/>
      <c r="F82" s="42"/>
      <c r="G82" s="40">
        <f aca="true" t="shared" si="6" ref="G82:L82">G81+G8-G20</f>
        <v>0</v>
      </c>
      <c r="H82" s="40">
        <f t="shared" si="6"/>
        <v>0</v>
      </c>
      <c r="I82" s="40">
        <f t="shared" si="6"/>
        <v>0</v>
      </c>
      <c r="J82" s="40">
        <f t="shared" si="6"/>
        <v>0</v>
      </c>
      <c r="K82" s="40">
        <f t="shared" si="6"/>
        <v>0</v>
      </c>
      <c r="L82" s="40">
        <f t="shared" si="6"/>
        <v>0</v>
      </c>
    </row>
  </sheetData>
  <sheetProtection/>
  <mergeCells count="15">
    <mergeCell ref="A2:L2"/>
    <mergeCell ref="A3:L3"/>
    <mergeCell ref="A4:A7"/>
    <mergeCell ref="B4:B7"/>
    <mergeCell ref="C4:C7"/>
    <mergeCell ref="D4:D7"/>
    <mergeCell ref="E4:E7"/>
    <mergeCell ref="F4:F7"/>
    <mergeCell ref="G4:L4"/>
    <mergeCell ref="G5:G7"/>
    <mergeCell ref="H5:L5"/>
    <mergeCell ref="H6:H7"/>
    <mergeCell ref="I6:I7"/>
    <mergeCell ref="J6:J7"/>
    <mergeCell ref="K6:L6"/>
  </mergeCells>
  <printOptions/>
  <pageMargins left="0.31496062992125984" right="0.11811023622047245" top="0.15748031496062992" bottom="0.15748031496062992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selection activeCell="F12" sqref="F12"/>
    </sheetView>
  </sheetViews>
  <sheetFormatPr defaultColWidth="9.00390625" defaultRowHeight="12.75"/>
  <cols>
    <col min="1" max="1" width="25.125" style="0" customWidth="1"/>
    <col min="2" max="2" width="6.75390625" style="0" customWidth="1"/>
    <col min="3" max="3" width="8.75390625" style="41" customWidth="1"/>
    <col min="4" max="4" width="10.375" style="41" customWidth="1"/>
    <col min="5" max="5" width="9.25390625" style="41" customWidth="1"/>
    <col min="6" max="6" width="11.375" style="41" customWidth="1"/>
    <col min="7" max="7" width="14.125" style="37" customWidth="1"/>
    <col min="8" max="8" width="12.375" style="37" customWidth="1"/>
    <col min="9" max="9" width="13.00390625" style="37" customWidth="1"/>
    <col min="10" max="10" width="7.875" style="37" customWidth="1"/>
    <col min="11" max="11" width="9.875" style="37" customWidth="1"/>
    <col min="12" max="12" width="8.125" style="37" customWidth="1"/>
  </cols>
  <sheetData>
    <row r="1" ht="12.75">
      <c r="K1" s="44" t="s">
        <v>135</v>
      </c>
    </row>
    <row r="2" spans="1:12" ht="15.75">
      <c r="A2" s="151" t="s">
        <v>21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2"/>
    </row>
    <row r="3" spans="1:12" ht="21" customHeight="1">
      <c r="A3" s="153" t="s">
        <v>134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2"/>
    </row>
    <row r="4" spans="1:12" ht="24.75" customHeight="1">
      <c r="A4" s="138" t="s">
        <v>0</v>
      </c>
      <c r="B4" s="160" t="s">
        <v>1</v>
      </c>
      <c r="C4" s="160" t="s">
        <v>136</v>
      </c>
      <c r="D4" s="173" t="s">
        <v>22</v>
      </c>
      <c r="E4" s="174"/>
      <c r="F4" s="174"/>
      <c r="G4" s="174"/>
      <c r="H4" s="174"/>
      <c r="I4" s="174"/>
      <c r="J4" s="174"/>
      <c r="K4" s="174"/>
      <c r="L4" s="175"/>
    </row>
    <row r="5" spans="1:12" ht="18" customHeight="1">
      <c r="A5" s="158"/>
      <c r="B5" s="158"/>
      <c r="C5" s="158"/>
      <c r="D5" s="180" t="s">
        <v>23</v>
      </c>
      <c r="E5" s="181"/>
      <c r="F5" s="182"/>
      <c r="G5" s="173" t="s">
        <v>24</v>
      </c>
      <c r="H5" s="174"/>
      <c r="I5" s="174"/>
      <c r="J5" s="174"/>
      <c r="K5" s="174"/>
      <c r="L5" s="175"/>
    </row>
    <row r="6" spans="1:12" ht="65.25" customHeight="1">
      <c r="A6" s="158"/>
      <c r="B6" s="158"/>
      <c r="C6" s="158"/>
      <c r="D6" s="183"/>
      <c r="E6" s="184"/>
      <c r="F6" s="185"/>
      <c r="G6" s="173" t="s">
        <v>137</v>
      </c>
      <c r="H6" s="174"/>
      <c r="I6" s="175"/>
      <c r="J6" s="173" t="s">
        <v>138</v>
      </c>
      <c r="K6" s="174"/>
      <c r="L6" s="175"/>
    </row>
    <row r="7" spans="1:12" ht="83.25" customHeight="1">
      <c r="A7" s="159"/>
      <c r="B7" s="159"/>
      <c r="C7" s="159"/>
      <c r="D7" s="45" t="s">
        <v>139</v>
      </c>
      <c r="E7" s="45" t="s">
        <v>140</v>
      </c>
      <c r="F7" s="45" t="s">
        <v>141</v>
      </c>
      <c r="G7" s="45" t="s">
        <v>139</v>
      </c>
      <c r="H7" s="45" t="s">
        <v>140</v>
      </c>
      <c r="I7" s="45" t="s">
        <v>141</v>
      </c>
      <c r="J7" s="45" t="s">
        <v>139</v>
      </c>
      <c r="K7" s="45" t="s">
        <v>140</v>
      </c>
      <c r="L7" s="45" t="s">
        <v>141</v>
      </c>
    </row>
    <row r="8" spans="1:12" ht="44.25" customHeight="1">
      <c r="A8" s="35" t="s">
        <v>142</v>
      </c>
      <c r="B8" s="46" t="s">
        <v>25</v>
      </c>
      <c r="C8" s="42"/>
      <c r="D8" s="42">
        <v>55344342</v>
      </c>
      <c r="E8" s="42">
        <v>55344342</v>
      </c>
      <c r="F8" s="42">
        <v>55344342</v>
      </c>
      <c r="G8" s="40">
        <v>55344342</v>
      </c>
      <c r="H8" s="58">
        <v>55344342</v>
      </c>
      <c r="I8" s="58">
        <v>55344342</v>
      </c>
      <c r="J8" s="40"/>
      <c r="K8" s="40"/>
      <c r="L8" s="40"/>
    </row>
    <row r="9" spans="1:12" ht="40.5" customHeight="1">
      <c r="A9" s="35" t="s">
        <v>143</v>
      </c>
      <c r="B9" s="46" t="s">
        <v>26</v>
      </c>
      <c r="C9" s="42"/>
      <c r="D9" s="42">
        <v>13762901</v>
      </c>
      <c r="E9" s="42"/>
      <c r="F9" s="42"/>
      <c r="G9" s="40">
        <v>13762901</v>
      </c>
      <c r="H9" s="40"/>
      <c r="I9" s="40" t="s">
        <v>154</v>
      </c>
      <c r="J9" s="40"/>
      <c r="K9" s="40"/>
      <c r="L9" s="40"/>
    </row>
    <row r="10" spans="1:12" ht="36.75" customHeight="1">
      <c r="A10" s="32" t="s">
        <v>144</v>
      </c>
      <c r="B10" s="46" t="s">
        <v>27</v>
      </c>
      <c r="C10" s="42"/>
      <c r="D10" s="42"/>
      <c r="E10" s="42"/>
      <c r="F10" s="42"/>
      <c r="G10" s="40"/>
      <c r="H10" s="40"/>
      <c r="I10" s="40"/>
      <c r="J10" s="40"/>
      <c r="K10" s="40"/>
      <c r="L10" s="40"/>
    </row>
    <row r="11" spans="1:12" ht="12.75">
      <c r="A11" s="48"/>
      <c r="B11" s="48"/>
      <c r="C11" s="49"/>
      <c r="D11" s="49"/>
      <c r="E11" s="49"/>
      <c r="F11" s="49"/>
      <c r="G11" s="50"/>
      <c r="H11" s="50"/>
      <c r="I11" s="50"/>
      <c r="J11" s="50"/>
      <c r="K11" s="50"/>
      <c r="L11" s="50"/>
    </row>
    <row r="12" spans="1:12" ht="12.75">
      <c r="A12" s="48"/>
      <c r="B12" s="48"/>
      <c r="C12" s="49"/>
      <c r="D12" s="49"/>
      <c r="E12" s="49"/>
      <c r="F12" s="49"/>
      <c r="G12" s="50"/>
      <c r="H12" s="50"/>
      <c r="I12" s="50"/>
      <c r="J12" s="50"/>
      <c r="K12" s="50"/>
      <c r="L12" s="50"/>
    </row>
    <row r="13" spans="1:12" ht="12.75">
      <c r="A13" s="48"/>
      <c r="B13" s="48"/>
      <c r="C13" s="49"/>
      <c r="D13" s="49"/>
      <c r="E13" s="49"/>
      <c r="F13" s="49"/>
      <c r="G13" s="50"/>
      <c r="H13" s="50"/>
      <c r="I13" s="50"/>
      <c r="J13" s="50"/>
      <c r="K13" s="47" t="s">
        <v>13</v>
      </c>
      <c r="L13" s="50"/>
    </row>
    <row r="14" spans="1:12" ht="15.75">
      <c r="A14" s="176" t="s">
        <v>14</v>
      </c>
      <c r="B14" s="177"/>
      <c r="C14" s="177"/>
      <c r="D14" s="177"/>
      <c r="E14" s="177"/>
      <c r="F14" s="177"/>
      <c r="G14" s="177"/>
      <c r="H14" s="177"/>
      <c r="I14" s="177"/>
      <c r="J14" s="177"/>
      <c r="K14" s="177"/>
      <c r="L14" s="177"/>
    </row>
    <row r="15" spans="1:12" ht="15.75">
      <c r="A15" s="178" t="s">
        <v>145</v>
      </c>
      <c r="B15" s="179"/>
      <c r="C15" s="179"/>
      <c r="D15" s="179"/>
      <c r="E15" s="179"/>
      <c r="F15" s="179"/>
      <c r="G15" s="179"/>
      <c r="H15" s="179"/>
      <c r="I15" s="179"/>
      <c r="J15" s="179"/>
      <c r="K15" s="179"/>
      <c r="L15" s="179"/>
    </row>
    <row r="16" spans="1:12" ht="12.75">
      <c r="A16" s="48"/>
      <c r="B16" s="48"/>
      <c r="C16" s="49"/>
      <c r="D16" s="49"/>
      <c r="E16" s="49"/>
      <c r="F16" s="49"/>
      <c r="G16" s="50"/>
      <c r="H16" s="50"/>
      <c r="I16" s="50"/>
      <c r="J16" s="50"/>
      <c r="K16" s="50"/>
      <c r="L16" s="50"/>
    </row>
    <row r="17" spans="1:12" ht="29.25" customHeight="1">
      <c r="A17" s="186" t="s">
        <v>0</v>
      </c>
      <c r="B17" s="186"/>
      <c r="C17" s="186"/>
      <c r="D17" s="186"/>
      <c r="E17" s="187" t="s">
        <v>1</v>
      </c>
      <c r="F17" s="187"/>
      <c r="G17" s="188" t="s">
        <v>146</v>
      </c>
      <c r="H17" s="188"/>
      <c r="I17" s="188"/>
      <c r="J17" s="188"/>
      <c r="K17" s="188"/>
      <c r="L17" s="188"/>
    </row>
    <row r="18" spans="1:12" ht="12.75">
      <c r="A18" s="172" t="s">
        <v>17</v>
      </c>
      <c r="B18" s="172"/>
      <c r="C18" s="172"/>
      <c r="D18" s="172"/>
      <c r="E18" s="170" t="s">
        <v>2</v>
      </c>
      <c r="F18" s="170"/>
      <c r="G18" s="171"/>
      <c r="H18" s="171"/>
      <c r="I18" s="171"/>
      <c r="J18" s="171"/>
      <c r="K18" s="171"/>
      <c r="L18" s="171"/>
    </row>
    <row r="19" spans="1:12" ht="12.75">
      <c r="A19" s="172" t="s">
        <v>18</v>
      </c>
      <c r="B19" s="172"/>
      <c r="C19" s="172"/>
      <c r="D19" s="172"/>
      <c r="E19" s="170" t="s">
        <v>3</v>
      </c>
      <c r="F19" s="170"/>
      <c r="G19" s="171"/>
      <c r="H19" s="171"/>
      <c r="I19" s="171"/>
      <c r="J19" s="171"/>
      <c r="K19" s="171"/>
      <c r="L19" s="171"/>
    </row>
    <row r="20" spans="1:12" ht="12.75">
      <c r="A20" s="172" t="s">
        <v>147</v>
      </c>
      <c r="B20" s="172"/>
      <c r="C20" s="172"/>
      <c r="D20" s="172"/>
      <c r="E20" s="170" t="s">
        <v>4</v>
      </c>
      <c r="F20" s="170"/>
      <c r="G20" s="171"/>
      <c r="H20" s="171"/>
      <c r="I20" s="171"/>
      <c r="J20" s="171"/>
      <c r="K20" s="171"/>
      <c r="L20" s="171"/>
    </row>
    <row r="21" spans="1:12" ht="12.75">
      <c r="A21" s="161"/>
      <c r="B21" s="162"/>
      <c r="C21" s="162"/>
      <c r="D21" s="163"/>
      <c r="E21" s="164"/>
      <c r="F21" s="165"/>
      <c r="G21" s="166"/>
      <c r="H21" s="167"/>
      <c r="I21" s="167"/>
      <c r="J21" s="167"/>
      <c r="K21" s="167"/>
      <c r="L21" s="168"/>
    </row>
    <row r="22" spans="1:12" ht="12.75">
      <c r="A22" s="161" t="s">
        <v>19</v>
      </c>
      <c r="B22" s="162"/>
      <c r="C22" s="162"/>
      <c r="D22" s="163"/>
      <c r="E22" s="164" t="s">
        <v>20</v>
      </c>
      <c r="F22" s="165"/>
      <c r="G22" s="166"/>
      <c r="H22" s="167"/>
      <c r="I22" s="167"/>
      <c r="J22" s="167"/>
      <c r="K22" s="167"/>
      <c r="L22" s="168"/>
    </row>
    <row r="23" spans="1:12" ht="12.75">
      <c r="A23" s="169"/>
      <c r="B23" s="169"/>
      <c r="C23" s="169"/>
      <c r="D23" s="169"/>
      <c r="E23" s="170"/>
      <c r="F23" s="170"/>
      <c r="G23" s="171"/>
      <c r="H23" s="171"/>
      <c r="I23" s="171"/>
      <c r="J23" s="171"/>
      <c r="K23" s="171"/>
      <c r="L23" s="171"/>
    </row>
    <row r="24" spans="1:12" ht="12.75">
      <c r="A24" s="48"/>
      <c r="B24" s="48"/>
      <c r="C24" s="49"/>
      <c r="D24" s="49"/>
      <c r="E24" s="49"/>
      <c r="F24" s="49"/>
      <c r="G24" s="50"/>
      <c r="H24" s="50"/>
      <c r="I24" s="50"/>
      <c r="J24" s="50"/>
      <c r="K24" s="50"/>
      <c r="L24" s="50"/>
    </row>
    <row r="25" spans="1:12" ht="12.75">
      <c r="A25" s="48"/>
      <c r="B25" s="48"/>
      <c r="C25" s="49"/>
      <c r="D25" s="49"/>
      <c r="E25" s="49"/>
      <c r="F25" s="49"/>
      <c r="G25" s="50"/>
      <c r="H25" s="50"/>
      <c r="I25" s="50"/>
      <c r="J25" s="50"/>
      <c r="K25" s="50"/>
      <c r="L25" s="50"/>
    </row>
  </sheetData>
  <sheetProtection/>
  <mergeCells count="33">
    <mergeCell ref="A17:D17"/>
    <mergeCell ref="E17:F17"/>
    <mergeCell ref="G17:L17"/>
    <mergeCell ref="A20:D20"/>
    <mergeCell ref="E20:F20"/>
    <mergeCell ref="G20:L20"/>
    <mergeCell ref="A18:D18"/>
    <mergeCell ref="E18:F18"/>
    <mergeCell ref="G18:L18"/>
    <mergeCell ref="D4:L4"/>
    <mergeCell ref="G5:L5"/>
    <mergeCell ref="G6:I6"/>
    <mergeCell ref="J6:L6"/>
    <mergeCell ref="A14:L14"/>
    <mergeCell ref="A15:L15"/>
    <mergeCell ref="D5:F6"/>
    <mergeCell ref="A23:D23"/>
    <mergeCell ref="E23:F23"/>
    <mergeCell ref="G23:L23"/>
    <mergeCell ref="A19:D19"/>
    <mergeCell ref="E19:F19"/>
    <mergeCell ref="G19:L19"/>
    <mergeCell ref="G22:L22"/>
    <mergeCell ref="A2:L2"/>
    <mergeCell ref="A3:L3"/>
    <mergeCell ref="A4:A7"/>
    <mergeCell ref="B4:B7"/>
    <mergeCell ref="C4:C7"/>
    <mergeCell ref="A22:D22"/>
    <mergeCell ref="A21:D21"/>
    <mergeCell ref="E21:F21"/>
    <mergeCell ref="E22:F22"/>
    <mergeCell ref="G21:L21"/>
  </mergeCells>
  <printOptions/>
  <pageMargins left="0.5118110236220472" right="0.31496062992125984" top="0.15748031496062992" bottom="0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8"/>
  </sheetPr>
  <dimension ref="A1:CU23"/>
  <sheetViews>
    <sheetView zoomScalePageLayoutView="0" workbookViewId="0" topLeftCell="A1">
      <selection activeCell="BA25" sqref="BA25"/>
    </sheetView>
  </sheetViews>
  <sheetFormatPr defaultColWidth="1.37890625" defaultRowHeight="12.75"/>
  <cols>
    <col min="1" max="16384" width="1.37890625" style="1" customWidth="1"/>
  </cols>
  <sheetData>
    <row r="1" ht="15.75">
      <c r="CU1" s="2" t="s">
        <v>5</v>
      </c>
    </row>
    <row r="3" spans="1:99" s="3" customFormat="1" ht="18.75">
      <c r="A3" s="85" t="s">
        <v>6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  <c r="CA3" s="85"/>
      <c r="CB3" s="85"/>
      <c r="CC3" s="85"/>
      <c r="CD3" s="85"/>
      <c r="CE3" s="85"/>
      <c r="CF3" s="85"/>
      <c r="CG3" s="85"/>
      <c r="CH3" s="85"/>
      <c r="CI3" s="85"/>
      <c r="CJ3" s="85"/>
      <c r="CK3" s="85"/>
      <c r="CL3" s="85"/>
      <c r="CM3" s="85"/>
      <c r="CN3" s="85"/>
      <c r="CO3" s="85"/>
      <c r="CP3" s="85"/>
      <c r="CQ3" s="85"/>
      <c r="CR3" s="85"/>
      <c r="CS3" s="85"/>
      <c r="CT3" s="85"/>
      <c r="CU3" s="85"/>
    </row>
    <row r="5" spans="1:99" ht="15.75">
      <c r="A5" s="95" t="s">
        <v>0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5"/>
      <c r="AQ5" s="95"/>
      <c r="AR5" s="95"/>
      <c r="AS5" s="95"/>
      <c r="AT5" s="95"/>
      <c r="AU5" s="95"/>
      <c r="AV5" s="95"/>
      <c r="AW5" s="95"/>
      <c r="AX5" s="96"/>
      <c r="AY5" s="94" t="s">
        <v>1</v>
      </c>
      <c r="AZ5" s="95"/>
      <c r="BA5" s="95"/>
      <c r="BB5" s="95"/>
      <c r="BC5" s="95"/>
      <c r="BD5" s="95"/>
      <c r="BE5" s="95"/>
      <c r="BF5" s="95"/>
      <c r="BG5" s="96"/>
      <c r="BH5" s="94" t="s">
        <v>12</v>
      </c>
      <c r="BI5" s="95"/>
      <c r="BJ5" s="95"/>
      <c r="BK5" s="95"/>
      <c r="BL5" s="95"/>
      <c r="BM5" s="95"/>
      <c r="BN5" s="95"/>
      <c r="BO5" s="95"/>
      <c r="BP5" s="95"/>
      <c r="BQ5" s="95"/>
      <c r="BR5" s="95"/>
      <c r="BS5" s="95"/>
      <c r="BT5" s="95"/>
      <c r="BU5" s="95"/>
      <c r="BV5" s="95"/>
      <c r="BW5" s="95"/>
      <c r="BX5" s="95"/>
      <c r="BY5" s="95"/>
      <c r="BZ5" s="95"/>
      <c r="CA5" s="95"/>
      <c r="CB5" s="95"/>
      <c r="CC5" s="95"/>
      <c r="CD5" s="95"/>
      <c r="CE5" s="95"/>
      <c r="CF5" s="95"/>
      <c r="CG5" s="95"/>
      <c r="CH5" s="95"/>
      <c r="CI5" s="95"/>
      <c r="CJ5" s="95"/>
      <c r="CK5" s="95"/>
      <c r="CL5" s="95"/>
      <c r="CM5" s="95"/>
      <c r="CN5" s="95"/>
      <c r="CO5" s="95"/>
      <c r="CP5" s="95"/>
      <c r="CQ5" s="95"/>
      <c r="CR5" s="95"/>
      <c r="CS5" s="95"/>
      <c r="CT5" s="95"/>
      <c r="CU5" s="95"/>
    </row>
    <row r="6" spans="1:99" ht="16.5" thickBot="1">
      <c r="A6" s="83">
        <v>1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4"/>
      <c r="AY6" s="94">
        <v>2</v>
      </c>
      <c r="AZ6" s="95"/>
      <c r="BA6" s="95"/>
      <c r="BB6" s="95"/>
      <c r="BC6" s="95"/>
      <c r="BD6" s="95"/>
      <c r="BE6" s="95"/>
      <c r="BF6" s="95"/>
      <c r="BG6" s="96"/>
      <c r="BH6" s="94">
        <v>3</v>
      </c>
      <c r="BI6" s="95"/>
      <c r="BJ6" s="95"/>
      <c r="BK6" s="95"/>
      <c r="BL6" s="95"/>
      <c r="BM6" s="95"/>
      <c r="BN6" s="95"/>
      <c r="BO6" s="95"/>
      <c r="BP6" s="95"/>
      <c r="BQ6" s="95"/>
      <c r="BR6" s="95"/>
      <c r="BS6" s="95"/>
      <c r="BT6" s="95"/>
      <c r="BU6" s="95"/>
      <c r="BV6" s="95"/>
      <c r="BW6" s="95"/>
      <c r="BX6" s="95"/>
      <c r="BY6" s="95"/>
      <c r="BZ6" s="95"/>
      <c r="CA6" s="95"/>
      <c r="CB6" s="95"/>
      <c r="CC6" s="95"/>
      <c r="CD6" s="95"/>
      <c r="CE6" s="95"/>
      <c r="CF6" s="95"/>
      <c r="CG6" s="95"/>
      <c r="CH6" s="95"/>
      <c r="CI6" s="95"/>
      <c r="CJ6" s="95"/>
      <c r="CK6" s="95"/>
      <c r="CL6" s="95"/>
      <c r="CM6" s="95"/>
      <c r="CN6" s="95"/>
      <c r="CO6" s="95"/>
      <c r="CP6" s="95"/>
      <c r="CQ6" s="95"/>
      <c r="CR6" s="95"/>
      <c r="CS6" s="95"/>
      <c r="CT6" s="95"/>
      <c r="CU6" s="95"/>
    </row>
    <row r="7" spans="1:99" ht="15.75">
      <c r="A7" s="190" t="s">
        <v>7</v>
      </c>
      <c r="B7" s="190"/>
      <c r="C7" s="190"/>
      <c r="D7" s="190"/>
      <c r="E7" s="190"/>
      <c r="F7" s="190"/>
      <c r="G7" s="190"/>
      <c r="H7" s="190"/>
      <c r="I7" s="190"/>
      <c r="J7" s="190"/>
      <c r="K7" s="190"/>
      <c r="L7" s="190"/>
      <c r="M7" s="190"/>
      <c r="N7" s="190"/>
      <c r="O7" s="190"/>
      <c r="P7" s="190"/>
      <c r="Q7" s="190"/>
      <c r="R7" s="190"/>
      <c r="S7" s="190"/>
      <c r="T7" s="190"/>
      <c r="U7" s="190"/>
      <c r="V7" s="190"/>
      <c r="W7" s="190"/>
      <c r="X7" s="190"/>
      <c r="Y7" s="190"/>
      <c r="Z7" s="190"/>
      <c r="AA7" s="190"/>
      <c r="AB7" s="190"/>
      <c r="AC7" s="190"/>
      <c r="AD7" s="190"/>
      <c r="AE7" s="190"/>
      <c r="AF7" s="190"/>
      <c r="AG7" s="190"/>
      <c r="AH7" s="190"/>
      <c r="AI7" s="190"/>
      <c r="AJ7" s="190"/>
      <c r="AK7" s="190"/>
      <c r="AL7" s="190"/>
      <c r="AM7" s="190"/>
      <c r="AN7" s="190"/>
      <c r="AO7" s="190"/>
      <c r="AP7" s="190"/>
      <c r="AQ7" s="190"/>
      <c r="AR7" s="190"/>
      <c r="AS7" s="190"/>
      <c r="AT7" s="190"/>
      <c r="AU7" s="190"/>
      <c r="AV7" s="190"/>
      <c r="AW7" s="190"/>
      <c r="AX7" s="191"/>
      <c r="AY7" s="220" t="s">
        <v>2</v>
      </c>
      <c r="AZ7" s="221"/>
      <c r="BA7" s="221"/>
      <c r="BB7" s="221"/>
      <c r="BC7" s="221"/>
      <c r="BD7" s="221"/>
      <c r="BE7" s="221"/>
      <c r="BF7" s="221"/>
      <c r="BG7" s="222"/>
      <c r="BH7" s="223">
        <v>0</v>
      </c>
      <c r="BI7" s="224"/>
      <c r="BJ7" s="224"/>
      <c r="BK7" s="224"/>
      <c r="BL7" s="224"/>
      <c r="BM7" s="224"/>
      <c r="BN7" s="224"/>
      <c r="BO7" s="224"/>
      <c r="BP7" s="224"/>
      <c r="BQ7" s="224"/>
      <c r="BR7" s="224"/>
      <c r="BS7" s="224"/>
      <c r="BT7" s="224"/>
      <c r="BU7" s="224"/>
      <c r="BV7" s="224"/>
      <c r="BW7" s="224"/>
      <c r="BX7" s="224"/>
      <c r="BY7" s="224"/>
      <c r="BZ7" s="224"/>
      <c r="CA7" s="224"/>
      <c r="CB7" s="224"/>
      <c r="CC7" s="224"/>
      <c r="CD7" s="224"/>
      <c r="CE7" s="224"/>
      <c r="CF7" s="224"/>
      <c r="CG7" s="224"/>
      <c r="CH7" s="224"/>
      <c r="CI7" s="224"/>
      <c r="CJ7" s="224"/>
      <c r="CK7" s="224"/>
      <c r="CL7" s="224"/>
      <c r="CM7" s="224"/>
      <c r="CN7" s="224"/>
      <c r="CO7" s="224"/>
      <c r="CP7" s="224"/>
      <c r="CQ7" s="224"/>
      <c r="CR7" s="224"/>
      <c r="CS7" s="224"/>
      <c r="CT7" s="224"/>
      <c r="CU7" s="225"/>
    </row>
    <row r="8" spans="1:99" ht="15.75">
      <c r="A8" s="226" t="s">
        <v>8</v>
      </c>
      <c r="B8" s="226"/>
      <c r="C8" s="226"/>
      <c r="D8" s="226"/>
      <c r="E8" s="226"/>
      <c r="F8" s="226"/>
      <c r="G8" s="226"/>
      <c r="H8" s="226"/>
      <c r="I8" s="226"/>
      <c r="J8" s="226"/>
      <c r="K8" s="226"/>
      <c r="L8" s="226"/>
      <c r="M8" s="226"/>
      <c r="N8" s="226"/>
      <c r="O8" s="226"/>
      <c r="P8" s="226"/>
      <c r="Q8" s="226"/>
      <c r="R8" s="226"/>
      <c r="S8" s="226"/>
      <c r="T8" s="226"/>
      <c r="U8" s="226"/>
      <c r="V8" s="226"/>
      <c r="W8" s="226"/>
      <c r="X8" s="226"/>
      <c r="Y8" s="226"/>
      <c r="Z8" s="226"/>
      <c r="AA8" s="226"/>
      <c r="AB8" s="226"/>
      <c r="AC8" s="226"/>
      <c r="AD8" s="226"/>
      <c r="AE8" s="226"/>
      <c r="AF8" s="226"/>
      <c r="AG8" s="226"/>
      <c r="AH8" s="226"/>
      <c r="AI8" s="226"/>
      <c r="AJ8" s="226"/>
      <c r="AK8" s="226"/>
      <c r="AL8" s="226"/>
      <c r="AM8" s="226"/>
      <c r="AN8" s="226"/>
      <c r="AO8" s="226"/>
      <c r="AP8" s="226"/>
      <c r="AQ8" s="226"/>
      <c r="AR8" s="226"/>
      <c r="AS8" s="226"/>
      <c r="AT8" s="226"/>
      <c r="AU8" s="226"/>
      <c r="AV8" s="226"/>
      <c r="AW8" s="226"/>
      <c r="AX8" s="227"/>
      <c r="AY8" s="203" t="s">
        <v>3</v>
      </c>
      <c r="AZ8" s="204"/>
      <c r="BA8" s="204"/>
      <c r="BB8" s="204"/>
      <c r="BC8" s="204"/>
      <c r="BD8" s="204"/>
      <c r="BE8" s="204"/>
      <c r="BF8" s="204"/>
      <c r="BG8" s="205"/>
      <c r="BH8" s="211">
        <v>0</v>
      </c>
      <c r="BI8" s="212"/>
      <c r="BJ8" s="212"/>
      <c r="BK8" s="212"/>
      <c r="BL8" s="212"/>
      <c r="BM8" s="212"/>
      <c r="BN8" s="212"/>
      <c r="BO8" s="212"/>
      <c r="BP8" s="212"/>
      <c r="BQ8" s="212"/>
      <c r="BR8" s="212"/>
      <c r="BS8" s="212"/>
      <c r="BT8" s="212"/>
      <c r="BU8" s="212"/>
      <c r="BV8" s="212"/>
      <c r="BW8" s="212"/>
      <c r="BX8" s="212"/>
      <c r="BY8" s="212"/>
      <c r="BZ8" s="212"/>
      <c r="CA8" s="212"/>
      <c r="CB8" s="212"/>
      <c r="CC8" s="212"/>
      <c r="CD8" s="212"/>
      <c r="CE8" s="212"/>
      <c r="CF8" s="212"/>
      <c r="CG8" s="212"/>
      <c r="CH8" s="212"/>
      <c r="CI8" s="212"/>
      <c r="CJ8" s="212"/>
      <c r="CK8" s="212"/>
      <c r="CL8" s="212"/>
      <c r="CM8" s="212"/>
      <c r="CN8" s="212"/>
      <c r="CO8" s="212"/>
      <c r="CP8" s="212"/>
      <c r="CQ8" s="212"/>
      <c r="CR8" s="212"/>
      <c r="CS8" s="212"/>
      <c r="CT8" s="212"/>
      <c r="CU8" s="213"/>
    </row>
    <row r="9" spans="1:99" ht="15.75">
      <c r="A9" s="199" t="s">
        <v>9</v>
      </c>
      <c r="B9" s="199"/>
      <c r="C9" s="199"/>
      <c r="D9" s="199"/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199"/>
      <c r="P9" s="199"/>
      <c r="Q9" s="199"/>
      <c r="R9" s="199"/>
      <c r="S9" s="199"/>
      <c r="T9" s="199"/>
      <c r="U9" s="199"/>
      <c r="V9" s="199"/>
      <c r="W9" s="199"/>
      <c r="X9" s="199"/>
      <c r="Y9" s="199"/>
      <c r="Z9" s="199"/>
      <c r="AA9" s="199"/>
      <c r="AB9" s="199"/>
      <c r="AC9" s="199"/>
      <c r="AD9" s="199"/>
      <c r="AE9" s="199"/>
      <c r="AF9" s="199"/>
      <c r="AG9" s="199"/>
      <c r="AH9" s="199"/>
      <c r="AI9" s="199"/>
      <c r="AJ9" s="199"/>
      <c r="AK9" s="199"/>
      <c r="AL9" s="199"/>
      <c r="AM9" s="199"/>
      <c r="AN9" s="199"/>
      <c r="AO9" s="199"/>
      <c r="AP9" s="199"/>
      <c r="AQ9" s="199"/>
      <c r="AR9" s="199"/>
      <c r="AS9" s="199"/>
      <c r="AT9" s="199"/>
      <c r="AU9" s="199"/>
      <c r="AV9" s="199"/>
      <c r="AW9" s="199"/>
      <c r="AX9" s="200"/>
      <c r="AY9" s="206"/>
      <c r="AZ9" s="207"/>
      <c r="BA9" s="207"/>
      <c r="BB9" s="207"/>
      <c r="BC9" s="207"/>
      <c r="BD9" s="207"/>
      <c r="BE9" s="207"/>
      <c r="BF9" s="207"/>
      <c r="BG9" s="208"/>
      <c r="BH9" s="214"/>
      <c r="BI9" s="215"/>
      <c r="BJ9" s="215"/>
      <c r="BK9" s="215"/>
      <c r="BL9" s="215"/>
      <c r="BM9" s="215"/>
      <c r="BN9" s="215"/>
      <c r="BO9" s="215"/>
      <c r="BP9" s="215"/>
      <c r="BQ9" s="215"/>
      <c r="BR9" s="215"/>
      <c r="BS9" s="215"/>
      <c r="BT9" s="215"/>
      <c r="BU9" s="215"/>
      <c r="BV9" s="215"/>
      <c r="BW9" s="215"/>
      <c r="BX9" s="215"/>
      <c r="BY9" s="215"/>
      <c r="BZ9" s="215"/>
      <c r="CA9" s="215"/>
      <c r="CB9" s="215"/>
      <c r="CC9" s="215"/>
      <c r="CD9" s="215"/>
      <c r="CE9" s="215"/>
      <c r="CF9" s="215"/>
      <c r="CG9" s="215"/>
      <c r="CH9" s="215"/>
      <c r="CI9" s="215"/>
      <c r="CJ9" s="215"/>
      <c r="CK9" s="215"/>
      <c r="CL9" s="215"/>
      <c r="CM9" s="215"/>
      <c r="CN9" s="215"/>
      <c r="CO9" s="215"/>
      <c r="CP9" s="215"/>
      <c r="CQ9" s="215"/>
      <c r="CR9" s="215"/>
      <c r="CS9" s="215"/>
      <c r="CT9" s="215"/>
      <c r="CU9" s="216"/>
    </row>
    <row r="10" spans="1:99" ht="15.75">
      <c r="A10" s="201" t="s">
        <v>10</v>
      </c>
      <c r="B10" s="201"/>
      <c r="C10" s="201"/>
      <c r="D10" s="201"/>
      <c r="E10" s="201"/>
      <c r="F10" s="201"/>
      <c r="G10" s="201"/>
      <c r="H10" s="201"/>
      <c r="I10" s="201"/>
      <c r="J10" s="201"/>
      <c r="K10" s="201"/>
      <c r="L10" s="201"/>
      <c r="M10" s="201"/>
      <c r="N10" s="201"/>
      <c r="O10" s="201"/>
      <c r="P10" s="201"/>
      <c r="Q10" s="201"/>
      <c r="R10" s="201"/>
      <c r="S10" s="201"/>
      <c r="T10" s="201"/>
      <c r="U10" s="201"/>
      <c r="V10" s="201"/>
      <c r="W10" s="201"/>
      <c r="X10" s="201"/>
      <c r="Y10" s="201"/>
      <c r="Z10" s="201"/>
      <c r="AA10" s="201"/>
      <c r="AB10" s="201"/>
      <c r="AC10" s="201"/>
      <c r="AD10" s="201"/>
      <c r="AE10" s="201"/>
      <c r="AF10" s="201"/>
      <c r="AG10" s="201"/>
      <c r="AH10" s="201"/>
      <c r="AI10" s="201"/>
      <c r="AJ10" s="201"/>
      <c r="AK10" s="201"/>
      <c r="AL10" s="201"/>
      <c r="AM10" s="201"/>
      <c r="AN10" s="201"/>
      <c r="AO10" s="201"/>
      <c r="AP10" s="201"/>
      <c r="AQ10" s="201"/>
      <c r="AR10" s="201"/>
      <c r="AS10" s="201"/>
      <c r="AT10" s="201"/>
      <c r="AU10" s="201"/>
      <c r="AV10" s="201"/>
      <c r="AW10" s="201"/>
      <c r="AX10" s="202"/>
      <c r="AY10" s="209"/>
      <c r="AZ10" s="86"/>
      <c r="BA10" s="86"/>
      <c r="BB10" s="86"/>
      <c r="BC10" s="86"/>
      <c r="BD10" s="86"/>
      <c r="BE10" s="86"/>
      <c r="BF10" s="86"/>
      <c r="BG10" s="210"/>
      <c r="BH10" s="217"/>
      <c r="BI10" s="218"/>
      <c r="BJ10" s="218"/>
      <c r="BK10" s="218"/>
      <c r="BL10" s="218"/>
      <c r="BM10" s="218"/>
      <c r="BN10" s="218"/>
      <c r="BO10" s="218"/>
      <c r="BP10" s="218"/>
      <c r="BQ10" s="218"/>
      <c r="BR10" s="218"/>
      <c r="BS10" s="218"/>
      <c r="BT10" s="218"/>
      <c r="BU10" s="218"/>
      <c r="BV10" s="218"/>
      <c r="BW10" s="218"/>
      <c r="BX10" s="218"/>
      <c r="BY10" s="218"/>
      <c r="BZ10" s="218"/>
      <c r="CA10" s="218"/>
      <c r="CB10" s="218"/>
      <c r="CC10" s="218"/>
      <c r="CD10" s="218"/>
      <c r="CE10" s="218"/>
      <c r="CF10" s="218"/>
      <c r="CG10" s="218"/>
      <c r="CH10" s="218"/>
      <c r="CI10" s="218"/>
      <c r="CJ10" s="218"/>
      <c r="CK10" s="218"/>
      <c r="CL10" s="218"/>
      <c r="CM10" s="218"/>
      <c r="CN10" s="218"/>
      <c r="CO10" s="218"/>
      <c r="CP10" s="218"/>
      <c r="CQ10" s="218"/>
      <c r="CR10" s="218"/>
      <c r="CS10" s="218"/>
      <c r="CT10" s="218"/>
      <c r="CU10" s="219"/>
    </row>
    <row r="11" spans="1:99" ht="16.5" thickBot="1">
      <c r="A11" s="190" t="s">
        <v>11</v>
      </c>
      <c r="B11" s="190"/>
      <c r="C11" s="190"/>
      <c r="D11" s="190"/>
      <c r="E11" s="190"/>
      <c r="F11" s="190"/>
      <c r="G11" s="190"/>
      <c r="H11" s="190"/>
      <c r="I11" s="190"/>
      <c r="J11" s="190"/>
      <c r="K11" s="190"/>
      <c r="L11" s="190"/>
      <c r="M11" s="190"/>
      <c r="N11" s="190"/>
      <c r="O11" s="190"/>
      <c r="P11" s="190"/>
      <c r="Q11" s="190"/>
      <c r="R11" s="190"/>
      <c r="S11" s="190"/>
      <c r="T11" s="190"/>
      <c r="U11" s="190"/>
      <c r="V11" s="190"/>
      <c r="W11" s="190"/>
      <c r="X11" s="190"/>
      <c r="Y11" s="190"/>
      <c r="Z11" s="190"/>
      <c r="AA11" s="190"/>
      <c r="AB11" s="190"/>
      <c r="AC11" s="190"/>
      <c r="AD11" s="190"/>
      <c r="AE11" s="190"/>
      <c r="AF11" s="190"/>
      <c r="AG11" s="190"/>
      <c r="AH11" s="190"/>
      <c r="AI11" s="190"/>
      <c r="AJ11" s="190"/>
      <c r="AK11" s="190"/>
      <c r="AL11" s="190"/>
      <c r="AM11" s="190"/>
      <c r="AN11" s="190"/>
      <c r="AO11" s="190"/>
      <c r="AP11" s="190"/>
      <c r="AQ11" s="190"/>
      <c r="AR11" s="190"/>
      <c r="AS11" s="190"/>
      <c r="AT11" s="190"/>
      <c r="AU11" s="190"/>
      <c r="AV11" s="190"/>
      <c r="AW11" s="190"/>
      <c r="AX11" s="191"/>
      <c r="AY11" s="192" t="s">
        <v>4</v>
      </c>
      <c r="AZ11" s="193"/>
      <c r="BA11" s="193"/>
      <c r="BB11" s="193"/>
      <c r="BC11" s="193"/>
      <c r="BD11" s="193"/>
      <c r="BE11" s="193"/>
      <c r="BF11" s="193"/>
      <c r="BG11" s="194"/>
      <c r="BH11" s="195">
        <v>0</v>
      </c>
      <c r="BI11" s="196"/>
      <c r="BJ11" s="196"/>
      <c r="BK11" s="196"/>
      <c r="BL11" s="196"/>
      <c r="BM11" s="196"/>
      <c r="BN11" s="196"/>
      <c r="BO11" s="196"/>
      <c r="BP11" s="196"/>
      <c r="BQ11" s="196"/>
      <c r="BR11" s="196"/>
      <c r="BS11" s="196"/>
      <c r="BT11" s="196"/>
      <c r="BU11" s="196"/>
      <c r="BV11" s="196"/>
      <c r="BW11" s="196"/>
      <c r="BX11" s="196"/>
      <c r="BY11" s="196"/>
      <c r="BZ11" s="196"/>
      <c r="CA11" s="196"/>
      <c r="CB11" s="196"/>
      <c r="CC11" s="196"/>
      <c r="CD11" s="196"/>
      <c r="CE11" s="196"/>
      <c r="CF11" s="196"/>
      <c r="CG11" s="196"/>
      <c r="CH11" s="196"/>
      <c r="CI11" s="196"/>
      <c r="CJ11" s="196"/>
      <c r="CK11" s="196"/>
      <c r="CL11" s="196"/>
      <c r="CM11" s="196"/>
      <c r="CN11" s="196"/>
      <c r="CO11" s="196"/>
      <c r="CP11" s="196"/>
      <c r="CQ11" s="196"/>
      <c r="CR11" s="196"/>
      <c r="CS11" s="196"/>
      <c r="CT11" s="196"/>
      <c r="CU11" s="197"/>
    </row>
    <row r="14" spans="2:80" ht="15.75">
      <c r="B14" s="1" t="s">
        <v>76</v>
      </c>
      <c r="AV14" s="198"/>
      <c r="AW14" s="198"/>
      <c r="AX14" s="198"/>
      <c r="AY14" s="198"/>
      <c r="AZ14" s="198"/>
      <c r="BA14" s="198"/>
      <c r="BB14" s="198"/>
      <c r="BC14" s="198"/>
      <c r="BD14" s="198"/>
      <c r="BE14" s="198"/>
      <c r="BF14" s="198"/>
      <c r="BG14" s="198"/>
      <c r="BH14" s="198"/>
      <c r="BI14" s="198" t="s">
        <v>99</v>
      </c>
      <c r="BJ14" s="198"/>
      <c r="BK14" s="198"/>
      <c r="BL14" s="198"/>
      <c r="BM14" s="198"/>
      <c r="BN14" s="198"/>
      <c r="BO14" s="198"/>
      <c r="BP14" s="198"/>
      <c r="BQ14" s="198"/>
      <c r="BR14" s="198"/>
      <c r="BS14" s="198"/>
      <c r="BT14" s="198"/>
      <c r="BU14" s="198"/>
      <c r="BV14" s="198"/>
      <c r="BW14" s="198"/>
      <c r="BX14" s="198"/>
      <c r="BY14" s="198"/>
      <c r="BZ14" s="198"/>
      <c r="CA14" s="198"/>
      <c r="CB14" s="198"/>
    </row>
    <row r="15" spans="3:80" ht="10.5" customHeight="1">
      <c r="C15" s="25" t="s">
        <v>74</v>
      </c>
      <c r="AV15" s="189" t="s">
        <v>56</v>
      </c>
      <c r="AW15" s="189"/>
      <c r="AX15" s="189"/>
      <c r="AY15" s="189"/>
      <c r="AZ15" s="189"/>
      <c r="BA15" s="189"/>
      <c r="BB15" s="189"/>
      <c r="BC15" s="189"/>
      <c r="BD15" s="189"/>
      <c r="BE15" s="189"/>
      <c r="BF15" s="189"/>
      <c r="BG15" s="189"/>
      <c r="BH15" s="189"/>
      <c r="BI15" s="189" t="s">
        <v>57</v>
      </c>
      <c r="BJ15" s="189"/>
      <c r="BK15" s="189"/>
      <c r="BL15" s="189"/>
      <c r="BM15" s="189"/>
      <c r="BN15" s="189"/>
      <c r="BO15" s="189"/>
      <c r="BP15" s="189"/>
      <c r="BQ15" s="189"/>
      <c r="BR15" s="189"/>
      <c r="BS15" s="189"/>
      <c r="BT15" s="189"/>
      <c r="BU15" s="189"/>
      <c r="BV15" s="189"/>
      <c r="BW15" s="189"/>
      <c r="BX15" s="189"/>
      <c r="BY15" s="189"/>
      <c r="BZ15" s="189"/>
      <c r="CA15" s="189"/>
      <c r="CB15" s="189"/>
    </row>
    <row r="17" spans="2:80" ht="14.25" customHeight="1">
      <c r="B17" s="1" t="s">
        <v>90</v>
      </c>
      <c r="AV17" s="198"/>
      <c r="AW17" s="198"/>
      <c r="AX17" s="198"/>
      <c r="AY17" s="198"/>
      <c r="AZ17" s="198"/>
      <c r="BA17" s="198"/>
      <c r="BB17" s="198"/>
      <c r="BC17" s="198"/>
      <c r="BD17" s="198"/>
      <c r="BE17" s="198"/>
      <c r="BF17" s="198"/>
      <c r="BG17" s="198"/>
      <c r="BH17" s="198"/>
      <c r="BI17" s="198" t="s">
        <v>106</v>
      </c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  <c r="BZ17" s="198"/>
      <c r="CA17" s="198"/>
      <c r="CB17" s="198"/>
    </row>
    <row r="18" spans="48:80" ht="15.75">
      <c r="AV18" s="189" t="s">
        <v>56</v>
      </c>
      <c r="AW18" s="189"/>
      <c r="AX18" s="189"/>
      <c r="AY18" s="189"/>
      <c r="AZ18" s="189"/>
      <c r="BA18" s="189"/>
      <c r="BB18" s="189"/>
      <c r="BC18" s="189"/>
      <c r="BD18" s="189"/>
      <c r="BE18" s="189"/>
      <c r="BF18" s="189"/>
      <c r="BG18" s="189"/>
      <c r="BH18" s="189"/>
      <c r="BI18" s="189" t="s">
        <v>57</v>
      </c>
      <c r="BJ18" s="189"/>
      <c r="BK18" s="189"/>
      <c r="BL18" s="189"/>
      <c r="BM18" s="189"/>
      <c r="BN18" s="189"/>
      <c r="BO18" s="189"/>
      <c r="BP18" s="189"/>
      <c r="BQ18" s="189"/>
      <c r="BR18" s="189"/>
      <c r="BS18" s="189"/>
      <c r="BT18" s="189"/>
      <c r="BU18" s="189"/>
      <c r="BV18" s="189"/>
      <c r="BW18" s="189"/>
      <c r="BX18" s="189"/>
      <c r="BY18" s="189"/>
      <c r="BZ18" s="189"/>
      <c r="CA18" s="189"/>
      <c r="CB18" s="189"/>
    </row>
    <row r="20" spans="2:80" ht="15.75">
      <c r="B20" s="1" t="s">
        <v>75</v>
      </c>
      <c r="AV20" s="198"/>
      <c r="AW20" s="198"/>
      <c r="AX20" s="198"/>
      <c r="AY20" s="198"/>
      <c r="AZ20" s="198"/>
      <c r="BA20" s="198"/>
      <c r="BB20" s="198"/>
      <c r="BC20" s="198"/>
      <c r="BD20" s="198"/>
      <c r="BE20" s="198"/>
      <c r="BF20" s="198"/>
      <c r="BG20" s="198"/>
      <c r="BH20" s="198"/>
      <c r="BI20" s="198" t="s">
        <v>92</v>
      </c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  <c r="BZ20" s="198"/>
      <c r="CA20" s="198"/>
      <c r="CB20" s="198"/>
    </row>
    <row r="21" spans="2:80" ht="13.5" customHeight="1">
      <c r="B21" s="1" t="s">
        <v>91</v>
      </c>
      <c r="AV21" s="189" t="s">
        <v>56</v>
      </c>
      <c r="AW21" s="189"/>
      <c r="AX21" s="189"/>
      <c r="AY21" s="189"/>
      <c r="AZ21" s="189"/>
      <c r="BA21" s="189"/>
      <c r="BB21" s="189"/>
      <c r="BC21" s="189"/>
      <c r="BD21" s="189"/>
      <c r="BE21" s="189"/>
      <c r="BF21" s="189"/>
      <c r="BG21" s="189"/>
      <c r="BH21" s="189"/>
      <c r="BI21" s="189" t="s">
        <v>57</v>
      </c>
      <c r="BJ21" s="189"/>
      <c r="BK21" s="189"/>
      <c r="BL21" s="189"/>
      <c r="BM21" s="189"/>
      <c r="BN21" s="189"/>
      <c r="BO21" s="189"/>
      <c r="BP21" s="189"/>
      <c r="BQ21" s="189"/>
      <c r="BR21" s="189"/>
      <c r="BS21" s="189"/>
      <c r="BT21" s="189"/>
      <c r="BU21" s="189"/>
      <c r="BV21" s="189"/>
      <c r="BW21" s="189"/>
      <c r="BX21" s="189"/>
      <c r="BY21" s="189"/>
      <c r="BZ21" s="189"/>
      <c r="CA21" s="189"/>
      <c r="CB21" s="189"/>
    </row>
    <row r="23" ht="15.75">
      <c r="D23" s="1" t="s">
        <v>148</v>
      </c>
    </row>
  </sheetData>
  <sheetProtection/>
  <mergeCells count="30">
    <mergeCell ref="A9:AX9"/>
    <mergeCell ref="A10:AX10"/>
    <mergeCell ref="AY8:BG10"/>
    <mergeCell ref="BH8:CU10"/>
    <mergeCell ref="AY6:BG6"/>
    <mergeCell ref="BH6:CU6"/>
    <mergeCell ref="A7:AX7"/>
    <mergeCell ref="AY7:BG7"/>
    <mergeCell ref="BH7:CU7"/>
    <mergeCell ref="A8:AX8"/>
    <mergeCell ref="AV15:BH15"/>
    <mergeCell ref="BI15:CB15"/>
    <mergeCell ref="AV17:BH17"/>
    <mergeCell ref="BI17:CB17"/>
    <mergeCell ref="AV14:BH14"/>
    <mergeCell ref="A3:CU3"/>
    <mergeCell ref="BH5:CU5"/>
    <mergeCell ref="AY5:BG5"/>
    <mergeCell ref="A5:AX5"/>
    <mergeCell ref="A6:AX6"/>
    <mergeCell ref="AV21:BH21"/>
    <mergeCell ref="BI21:CB21"/>
    <mergeCell ref="AV18:BH18"/>
    <mergeCell ref="A11:AX11"/>
    <mergeCell ref="AY11:BG11"/>
    <mergeCell ref="BH11:CU11"/>
    <mergeCell ref="BI18:CB18"/>
    <mergeCell ref="AV20:BH20"/>
    <mergeCell ref="BI20:CB20"/>
    <mergeCell ref="BI14:CB14"/>
  </mergeCells>
  <printOptions/>
  <pageMargins left="0.3937007874015748" right="0.1968503937007874" top="0.3937007874015748" bottom="0.3937007874015748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aleksey galkin</dc:creator>
  <cp:keywords/>
  <dc:description/>
  <cp:lastModifiedBy>economist</cp:lastModifiedBy>
  <cp:lastPrinted>2018-06-14T11:58:19Z</cp:lastPrinted>
  <dcterms:created xsi:type="dcterms:W3CDTF">2004-09-19T06:34:55Z</dcterms:created>
  <dcterms:modified xsi:type="dcterms:W3CDTF">2018-06-14T13:51:52Z</dcterms:modified>
  <cp:category/>
  <cp:version/>
  <cp:contentType/>
  <cp:contentStatus/>
</cp:coreProperties>
</file>