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9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Проверить км по расч.схеме газоснабжения</t>
        </r>
      </text>
    </comment>
  </commentList>
</comments>
</file>

<file path=xl/sharedStrings.xml><?xml version="1.0" encoding="utf-8"?>
<sst xmlns="http://schemas.openxmlformats.org/spreadsheetml/2006/main" count="433" uniqueCount="182">
  <si>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</si>
  <si>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</si>
  <si>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</si>
  <si>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</si>
  <si>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</si>
  <si>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</si>
  <si>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</si>
  <si>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</si>
  <si>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</si>
  <si>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</si>
  <si>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>к муниципальной программе</t>
  </si>
  <si>
    <t xml:space="preserve">территорий Муниципального </t>
  </si>
  <si>
    <t>образования Красноуфимский</t>
  </si>
  <si>
    <t xml:space="preserve">ПЛАН </t>
  </si>
  <si>
    <r>
      <t>«</t>
    </r>
    <r>
      <rPr>
        <sz val="9"/>
        <rFont val="Times New Roman"/>
        <family val="1"/>
      </rPr>
      <t>Устойчивое развитие сельских</t>
    </r>
  </si>
  <si>
    <t>Приложение № 3</t>
  </si>
  <si>
    <t>реализации инвестиционных проектов подпрограммы</t>
  </si>
  <si>
    <t>"Развитие газификации МО Красноуфимский округ до 2020 года"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</si>
  <si>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</si>
  <si>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</si>
  <si>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</si>
  <si>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</si>
  <si>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</si>
  <si>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</si>
  <si>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ВСЕГО РАСХОДОВ ПО МУНИЦИПАЛЬНОЙ ПРОГРАММЕ, из них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</si>
  <si>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</si>
  <si>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</si>
  <si>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</si>
  <si>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1.1</t>
  </si>
  <si>
    <t>1.2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</si>
  <si>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</si>
  <si>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</si>
  <si>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1.3</t>
  </si>
  <si>
    <t>с. Большой Турыш (1 оч.)                                   Всего,                                           из них:</t>
  </si>
  <si>
    <t>1.4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</si>
  <si>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</si>
  <si>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</si>
  <si>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1.5</t>
  </si>
  <si>
    <t>1.6</t>
  </si>
  <si>
    <t>д.Подгорная                                   Всего,                                           из них:</t>
  </si>
  <si>
    <t>1.7</t>
  </si>
  <si>
    <t>с.Чатлык                                   Всего,                                           из них:</t>
  </si>
  <si>
    <t>1.8</t>
  </si>
  <si>
    <t>д.Калиновка                                  Всего,                                           из них:</t>
  </si>
  <si>
    <t>1.9</t>
  </si>
  <si>
    <t>с.Ключики                                 Всего,                                           из них:</t>
  </si>
  <si>
    <t>1.10</t>
  </si>
  <si>
    <t>с.Александровское                                 Всего,                                           из них:</t>
  </si>
  <si>
    <t>1.11</t>
  </si>
  <si>
    <t>п.Сарана (1 оч.)                                 Всего,                                           из них:</t>
  </si>
  <si>
    <t>1.12</t>
  </si>
  <si>
    <t>Межпоселковый газопровод Криулино-Калиновка                                Всего,                                           из них:</t>
  </si>
  <si>
    <t>1.13</t>
  </si>
  <si>
    <t>Межпоселковый газопровод Березовая Роща - Ключики                               Всего,                                           из них:</t>
  </si>
  <si>
    <t>1.14</t>
  </si>
  <si>
    <t>Межпоселковый газопровод Криулино - Сарана                               Всего,                                           из них:</t>
  </si>
  <si>
    <t>1.15</t>
  </si>
  <si>
    <t>д.Зауфа                               Всего,                                           из них:</t>
  </si>
  <si>
    <t>1.16</t>
  </si>
  <si>
    <t>Межпоселковый газопровод Средний Бугалыш - Большая Тавра                              Всего,                                           из них:</t>
  </si>
  <si>
    <t>1.17</t>
  </si>
  <si>
    <t>д.Большая Тавра                               Всего,                                           из них:</t>
  </si>
  <si>
    <t>1.18</t>
  </si>
  <si>
    <t>с.Юва (2 оч.)                                   Всего,                                           из них:</t>
  </si>
  <si>
    <t>1.19</t>
  </si>
  <si>
    <t>д.Озерки (2 оч.)                                   Всего,                                           из них:</t>
  </si>
  <si>
    <t>1.20</t>
  </si>
  <si>
    <t>д.Сызги (2 оч.)                                   Всего,                                           из них:</t>
  </si>
  <si>
    <t>км</t>
  </si>
  <si>
    <t>1.21</t>
  </si>
  <si>
    <t>Межпоселковый газопровод Калиновка - Крылово                              Всего,                                           из них:</t>
  </si>
  <si>
    <t>1.22</t>
  </si>
  <si>
    <t>п.Сарана (2 оч.)                                   Всего,                                           из них:</t>
  </si>
  <si>
    <t>1.23</t>
  </si>
  <si>
    <t>с.Русская Тавра                                   Всего,                                           из них:</t>
  </si>
  <si>
    <t>1.24</t>
  </si>
  <si>
    <t>с.Средний и д.Верхний Бугалыш                                   Всего,                                           из них:</t>
  </si>
  <si>
    <t>1.25</t>
  </si>
  <si>
    <t>с.Сарсы-Вторые и д.Сарсы-Первые                                  Всего,                                           из них:</t>
  </si>
  <si>
    <t>1.26</t>
  </si>
  <si>
    <t>с.Большой Турыш (2 оч.)                                   Всего,                                           из них:</t>
  </si>
  <si>
    <t>1.27</t>
  </si>
  <si>
    <t>с. Крылово                                  Всего,                                           из них:</t>
  </si>
  <si>
    <t>1.28</t>
  </si>
  <si>
    <t>1.29</t>
  </si>
  <si>
    <t>д. Куянково и д.Средний Баяк                              Всего,                                           из них:</t>
  </si>
  <si>
    <t>1.30</t>
  </si>
  <si>
    <t>д. Тат. Еманзельга                              Всего,                                           из них:</t>
  </si>
  <si>
    <t>д. Русский и Марийский Усть- Маш                              Всего,                                           из них:</t>
  </si>
  <si>
    <t>1.31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</si>
  <si>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</si>
  <si>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</si>
  <si>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</si>
  <si>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</si>
  <si>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</si>
  <si>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</si>
  <si>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</si>
  <si>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</si>
  <si>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</si>
  <si>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</si>
  <si>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</si>
  <si>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</si>
  <si>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</si>
  <si>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</si>
  <si>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</si>
  <si>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</si>
  <si>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</si>
  <si>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</si>
  <si>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</si>
  <si>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</si>
  <si>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с.Чатлык</t>
  </si>
  <si>
    <t>д.Калиновка</t>
  </si>
  <si>
    <t xml:space="preserve">с.Ключики   </t>
  </si>
  <si>
    <t>д.Подгорная</t>
  </si>
  <si>
    <t>Межпоселковый газопровод Криулино-Калиновка</t>
  </si>
  <si>
    <t>Межпоселковый газопровод Березовая Роща-Ключики</t>
  </si>
  <si>
    <t>Межпоселковый газопровод  Калиновка-Крылово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</si>
  <si>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</si>
  <si>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</si>
  <si>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</si>
  <si>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</si>
  <si>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</si>
  <si>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</si>
  <si>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</si>
  <si>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</si>
  <si>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</si>
  <si>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</si>
  <si>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</si>
  <si>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</si>
  <si>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с.Юва (2 оч.)</t>
  </si>
  <si>
    <t>д.Озерки (2 оч.)</t>
  </si>
  <si>
    <t xml:space="preserve">д.Сызги (2 оч.)   </t>
  </si>
  <si>
    <t xml:space="preserve">д.Зауфа </t>
  </si>
  <si>
    <t xml:space="preserve">д.Большая Тавра </t>
  </si>
  <si>
    <t xml:space="preserve">Межпоселковый газопровод Средний Бугалыш - Большая Тавра </t>
  </si>
  <si>
    <t>п.Сарана (2 оч.)</t>
  </si>
  <si>
    <t xml:space="preserve">с.Средний и д.Верхний Бугалыш </t>
  </si>
  <si>
    <t>с.Сарсы-Вторые и д.Сарсы-Первые</t>
  </si>
  <si>
    <t>с.Большой Турыш (2 оч.)</t>
  </si>
  <si>
    <t>с.Крылово</t>
  </si>
  <si>
    <t xml:space="preserve">Межпоселковый газопровод Калиновка - Куянково-Средний Баяк </t>
  </si>
  <si>
    <t>д.Куянково и д. Средний Баяк</t>
  </si>
  <si>
    <t>д.Тат.Еманзельга</t>
  </si>
  <si>
    <t>д.Русский и Марийский Усть-Маш</t>
  </si>
  <si>
    <t>д.Красная Поляна</t>
  </si>
  <si>
    <t>д.Марийские Ключики</t>
  </si>
  <si>
    <t>д.Большое Кошаево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</si>
  <si>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</si>
  <si>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</si>
  <si>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</si>
  <si>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с.Криулино</t>
  </si>
  <si>
    <t>Корректировка расчетной схемы д.Приданниково</t>
  </si>
  <si>
    <t>3.1</t>
  </si>
  <si>
    <t>3.2</t>
  </si>
  <si>
    <t>3.3</t>
  </si>
  <si>
    <t>д.Верх-Никитино</t>
  </si>
  <si>
    <t>д.Верх-Никитино                               Всего,                                           из них:</t>
  </si>
  <si>
    <t>1.32</t>
  </si>
  <si>
    <t>ГАЗЭКС</t>
  </si>
  <si>
    <t>с.Русская Тавра</t>
  </si>
  <si>
    <t>2.30</t>
  </si>
  <si>
    <t>Межпоселковый газопровод высокого давления Криулино-Сарана и 1 очередь газификации п.Сарана</t>
  </si>
  <si>
    <t>2.31</t>
  </si>
  <si>
    <t>с.Чатлык (2 оч.)</t>
  </si>
  <si>
    <t>с.Чатлык   (2 оч.)                                Всего,                                           из них:</t>
  </si>
  <si>
    <t>1.33</t>
  </si>
  <si>
    <t>округ  до 2020 года», утвержденной</t>
  </si>
  <si>
    <t>постановлением главы Администрации</t>
  </si>
  <si>
    <t>Корректировка расчетной схемы с.Александровское</t>
  </si>
  <si>
    <t>1.34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</si>
  <si>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</si>
  <si>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</si>
  <si>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r>
      <t>Межпоселковый газопровод Калиновка - Куянково-Средний Баяк   (</t>
    </r>
    <r>
      <rPr>
        <b/>
        <sz val="12"/>
        <rFont val="Times New Roman"/>
        <family val="1"/>
      </rPr>
      <t>Средства Газэкс</t>
    </r>
    <r>
      <rPr>
        <sz val="12"/>
        <rFont val="Times New Roman"/>
        <family val="1"/>
      </rPr>
      <t>)                           Всего,                                           из них:</t>
    </r>
  </si>
  <si>
    <t>Внебюджетные источники</t>
  </si>
  <si>
    <t>*</t>
  </si>
  <si>
    <t>с.Александровское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</si>
  <si>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</si>
  <si>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</si>
  <si>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2.32</t>
  </si>
  <si>
    <t>2.33</t>
  </si>
  <si>
    <t>Корректировка расчетной схемы с.Нижнеиргинское</t>
  </si>
  <si>
    <t>от        11.07.2017    № 649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</si>
</sst>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3" fillId="0" borderId="15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2"/>
  <sheetViews>
    <sheetView tabSelected="1" zoomScalePageLayoutView="0" workbookViewId="0" topLeftCell="B1">
      <selection activeCell="M8" sqref="M8:O8"/>
    </sheetView>
  </sheetViews>
  <sheetFormatPr defaultColWidth="9.140625" defaultRowHeight="12.75"/>
  <cols>
    <col min="1" max="1" width="4.00390625" style="95" bestFit="1" customWidth="1"/>
    <col min="2" max="2" width="7.00390625" style="0" customWidth="1"/>
    <col min="3" max="3" width="25.7109375" style="0" customWidth="1"/>
    <col min="4" max="4" width="10.421875" style="0" customWidth="1"/>
    <col min="5" max="5" width="14.57421875" style="0" customWidth="1"/>
    <col min="6" max="6" width="13.140625" style="0" customWidth="1"/>
    <col min="7" max="7" width="13.57421875" style="0" customWidth="1"/>
    <col min="8" max="8" width="13.00390625" style="58" customWidth="1"/>
    <col min="9" max="9" width="14.57421875" style="0" customWidth="1"/>
    <col min="10" max="10" width="2.57421875" style="0" customWidth="1"/>
    <col min="11" max="11" width="12.7109375" style="0" customWidth="1"/>
    <col min="12" max="12" width="2.28125" style="0" customWidth="1"/>
    <col min="13" max="13" width="12.7109375" style="0" customWidth="1"/>
    <col min="14" max="14" width="2.28125" style="0" customWidth="1"/>
    <col min="15" max="15" width="12.7109375" style="0" customWidth="1"/>
    <col min="16" max="16" width="2.140625" style="0" customWidth="1"/>
    <col min="18" max="18" width="13.140625" style="0" bestFit="1" customWidth="1"/>
    <col min="19" max="19" width="9.57421875" style="0" bestFit="1" customWidth="1"/>
  </cols>
  <sheetData>
    <row r="1" spans="11:16" ht="12.75">
      <c r="K1" s="108" t="s">
        <v>15</v>
      </c>
      <c r="L1" s="108"/>
      <c r="M1" s="108"/>
      <c r="N1" s="108"/>
      <c r="O1" s="108"/>
      <c r="P1" s="59"/>
    </row>
    <row r="2" spans="11:16" ht="12.75">
      <c r="K2" s="108" t="s">
        <v>10</v>
      </c>
      <c r="L2" s="108"/>
      <c r="M2" s="108"/>
      <c r="N2" s="108"/>
      <c r="O2" s="108"/>
      <c r="P2" s="59"/>
    </row>
    <row r="3" spans="11:16" ht="12.75">
      <c r="K3" s="117" t="s">
        <v>14</v>
      </c>
      <c r="L3" s="117"/>
      <c r="M3" s="117"/>
      <c r="N3" s="117"/>
      <c r="O3" s="117"/>
      <c r="P3" s="84"/>
    </row>
    <row r="4" spans="11:16" ht="12.75">
      <c r="K4" s="108" t="s">
        <v>11</v>
      </c>
      <c r="L4" s="108"/>
      <c r="M4" s="108"/>
      <c r="N4" s="108"/>
      <c r="O4" s="108"/>
      <c r="P4" s="59"/>
    </row>
    <row r="5" spans="11:16" ht="12.75">
      <c r="K5" s="108" t="s">
        <v>12</v>
      </c>
      <c r="L5" s="108"/>
      <c r="M5" s="108"/>
      <c r="N5" s="108"/>
      <c r="O5" s="108"/>
      <c r="P5" s="59"/>
    </row>
    <row r="6" spans="11:16" ht="12.75">
      <c r="K6" s="108" t="s">
        <v>166</v>
      </c>
      <c r="L6" s="108"/>
      <c r="M6" s="108"/>
      <c r="N6" s="108"/>
      <c r="O6" s="108"/>
      <c r="P6" s="59"/>
    </row>
    <row r="7" spans="11:16" ht="12.75">
      <c r="K7" s="108" t="s">
        <v>167</v>
      </c>
      <c r="L7" s="108"/>
      <c r="M7" s="108"/>
      <c r="N7" s="108"/>
      <c r="O7" s="108"/>
      <c r="P7" s="59"/>
    </row>
    <row r="8" spans="11:16" ht="12.75">
      <c r="K8" s="59"/>
      <c r="L8" s="59"/>
      <c r="M8" s="111" t="s">
        <v>181</v>
      </c>
      <c r="N8" s="111"/>
      <c r="O8" s="111"/>
      <c r="P8" s="85"/>
    </row>
    <row r="9" spans="11:16" ht="12.75">
      <c r="K9" s="59"/>
      <c r="L9" s="59"/>
      <c r="M9" s="59"/>
      <c r="N9" s="59"/>
      <c r="O9" s="59"/>
      <c r="P9" s="59"/>
    </row>
    <row r="10" spans="11:16" ht="12.75">
      <c r="K10" s="59"/>
      <c r="L10" s="59"/>
      <c r="M10" s="59"/>
      <c r="N10" s="59"/>
      <c r="O10" s="59"/>
      <c r="P10" s="59"/>
    </row>
    <row r="11" spans="2:16" ht="12.75" customHeight="1">
      <c r="B11" s="120" t="s">
        <v>13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83"/>
    </row>
    <row r="12" spans="2:16" ht="15.75">
      <c r="B12" s="120" t="s">
        <v>16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83"/>
    </row>
    <row r="13" spans="2:16" ht="12.75" customHeight="1">
      <c r="B13" s="120" t="s">
        <v>17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83"/>
    </row>
    <row r="14" spans="2:16" ht="15.75" customHeight="1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83"/>
    </row>
    <row r="15" ht="12.75"/>
    <row r="16" spans="1:17" ht="34.5" customHeight="1">
      <c r="A16" s="122"/>
      <c r="B16" s="121" t="s">
        <v>23</v>
      </c>
      <c r="C16" s="112" t="s">
        <v>18</v>
      </c>
      <c r="D16" s="112" t="s">
        <v>19</v>
      </c>
      <c r="E16" s="112" t="s">
        <v>20</v>
      </c>
      <c r="F16" s="114" t="s">
        <v>21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3"/>
    </row>
    <row r="17" spans="1:17" ht="32.25" customHeight="1">
      <c r="A17" s="123"/>
      <c r="B17" s="121"/>
      <c r="C17" s="113"/>
      <c r="D17" s="113"/>
      <c r="E17" s="113"/>
      <c r="F17" s="2" t="s">
        <v>0</v>
      </c>
      <c r="G17" s="2" t="s">
        <v>1</v>
      </c>
      <c r="H17" s="60" t="s">
        <v>2</v>
      </c>
      <c r="I17" s="114" t="s">
        <v>3</v>
      </c>
      <c r="J17" s="116"/>
      <c r="K17" s="114" t="s">
        <v>4</v>
      </c>
      <c r="L17" s="116"/>
      <c r="M17" s="114" t="s">
        <v>5</v>
      </c>
      <c r="N17" s="116"/>
      <c r="O17" s="114" t="s">
        <v>6</v>
      </c>
      <c r="P17" s="116"/>
      <c r="Q17" s="3"/>
    </row>
    <row r="18" spans="1:17" ht="15.75">
      <c r="A18" s="96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60">
        <v>7</v>
      </c>
      <c r="I18" s="114">
        <v>8</v>
      </c>
      <c r="J18" s="116"/>
      <c r="K18" s="114">
        <v>9</v>
      </c>
      <c r="L18" s="116"/>
      <c r="M18" s="114">
        <v>10</v>
      </c>
      <c r="N18" s="116"/>
      <c r="O18" s="114">
        <v>11</v>
      </c>
      <c r="P18" s="116"/>
      <c r="Q18" s="4"/>
    </row>
    <row r="19" spans="1:17" ht="62.25" customHeight="1">
      <c r="A19" s="96">
        <v>1</v>
      </c>
      <c r="B19" s="1"/>
      <c r="C19" s="8" t="s">
        <v>24</v>
      </c>
      <c r="D19" s="19" t="s">
        <v>22</v>
      </c>
      <c r="E19" s="44">
        <f>E26+E202+E236</f>
        <v>299320.06617</v>
      </c>
      <c r="F19" s="44">
        <f>F26+F202+F236</f>
        <v>53849.979999999996</v>
      </c>
      <c r="G19" s="44">
        <f>G26+G202+G236</f>
        <v>18562.550170000002</v>
      </c>
      <c r="H19" s="43">
        <f>H26+H202+H236</f>
        <v>48218.466</v>
      </c>
      <c r="I19" s="44">
        <f>I26+I202+I236</f>
        <v>28913.100000000002</v>
      </c>
      <c r="J19" s="44" t="s">
        <v>174</v>
      </c>
      <c r="K19" s="44">
        <f>K26+K202+K236</f>
        <v>36539.15</v>
      </c>
      <c r="L19" s="44" t="s">
        <v>174</v>
      </c>
      <c r="M19" s="44">
        <f>M26+M202+M236</f>
        <v>50865.420000000006</v>
      </c>
      <c r="N19" s="44" t="s">
        <v>174</v>
      </c>
      <c r="O19" s="44">
        <f>O26+O202+O236</f>
        <v>62371.4</v>
      </c>
      <c r="P19" s="44" t="s">
        <v>174</v>
      </c>
      <c r="Q19" s="4"/>
    </row>
    <row r="20" spans="1:17" ht="18" customHeight="1">
      <c r="A20" s="96">
        <v>2</v>
      </c>
      <c r="B20" s="1"/>
      <c r="C20" s="8" t="s">
        <v>7</v>
      </c>
      <c r="D20" s="19"/>
      <c r="E20" s="44">
        <f>F20+G20+H20+I20+K20+M20+O20</f>
        <v>15985.69</v>
      </c>
      <c r="F20" s="44">
        <f>F27</f>
        <v>14454.1</v>
      </c>
      <c r="G20" s="44">
        <f aca="true" t="shared" si="0" ref="G20:O20">G27</f>
        <v>1531.59</v>
      </c>
      <c r="H20" s="43">
        <f t="shared" si="0"/>
        <v>0</v>
      </c>
      <c r="I20" s="44">
        <f t="shared" si="0"/>
        <v>0</v>
      </c>
      <c r="J20" s="44"/>
      <c r="K20" s="44">
        <f t="shared" si="0"/>
        <v>0</v>
      </c>
      <c r="L20" s="44"/>
      <c r="M20" s="44">
        <f t="shared" si="0"/>
        <v>0</v>
      </c>
      <c r="N20" s="44"/>
      <c r="O20" s="44">
        <f t="shared" si="0"/>
        <v>0</v>
      </c>
      <c r="P20" s="44"/>
      <c r="Q20" s="4"/>
    </row>
    <row r="21" spans="1:17" ht="31.5">
      <c r="A21" s="96">
        <v>3</v>
      </c>
      <c r="B21" s="1"/>
      <c r="C21" s="8" t="s">
        <v>8</v>
      </c>
      <c r="D21" s="19"/>
      <c r="E21" s="44">
        <f>F21+G21+H21+I21+K21+M21+O21</f>
        <v>204087.86</v>
      </c>
      <c r="F21" s="44">
        <f>F28</f>
        <v>30715</v>
      </c>
      <c r="G21" s="44">
        <f aca="true" t="shared" si="1" ref="G21:O21">G28</f>
        <v>9658.83</v>
      </c>
      <c r="H21" s="43">
        <f t="shared" si="1"/>
        <v>7387.58</v>
      </c>
      <c r="I21" s="44">
        <f t="shared" si="1"/>
        <v>20547.2</v>
      </c>
      <c r="J21" s="44" t="s">
        <v>174</v>
      </c>
      <c r="K21" s="44">
        <f t="shared" si="1"/>
        <v>28173.25</v>
      </c>
      <c r="L21" s="44" t="s">
        <v>174</v>
      </c>
      <c r="M21" s="44">
        <f t="shared" si="1"/>
        <v>48222.6</v>
      </c>
      <c r="N21" s="44" t="s">
        <v>174</v>
      </c>
      <c r="O21" s="44">
        <f t="shared" si="1"/>
        <v>59383.4</v>
      </c>
      <c r="P21" s="44" t="s">
        <v>174</v>
      </c>
      <c r="Q21" s="4"/>
    </row>
    <row r="22" spans="1:17" ht="18" customHeight="1">
      <c r="A22" s="96">
        <v>4</v>
      </c>
      <c r="B22" s="1"/>
      <c r="C22" s="8" t="s">
        <v>9</v>
      </c>
      <c r="D22" s="19"/>
      <c r="E22" s="44">
        <f>F22+G22+H22+I22+K22+M22+O22</f>
        <v>78450.29617</v>
      </c>
      <c r="F22" s="44">
        <f>F29+F202+F236</f>
        <v>8680.88</v>
      </c>
      <c r="G22" s="44">
        <f>G29+G202+G236</f>
        <v>7372.13017</v>
      </c>
      <c r="H22" s="43">
        <f>H29+H202+H236</f>
        <v>40830.886</v>
      </c>
      <c r="I22" s="44">
        <f>I29+I202+I236</f>
        <v>8365.9</v>
      </c>
      <c r="J22" s="44"/>
      <c r="K22" s="44">
        <f>K29+K202+K236</f>
        <v>8365.9</v>
      </c>
      <c r="L22" s="44"/>
      <c r="M22" s="44">
        <f>M29+M202+M236</f>
        <v>2417.3</v>
      </c>
      <c r="N22" s="44"/>
      <c r="O22" s="44">
        <f>O29+O202+O236</f>
        <v>2417.3</v>
      </c>
      <c r="P22" s="44"/>
      <c r="Q22" s="4"/>
    </row>
    <row r="23" spans="1:17" ht="34.5" customHeight="1">
      <c r="A23" s="96">
        <v>5</v>
      </c>
      <c r="B23" s="86"/>
      <c r="C23" s="89" t="s">
        <v>173</v>
      </c>
      <c r="D23" s="90"/>
      <c r="E23" s="91">
        <f>F23+G23+H23+I23+K23+M23+O23</f>
        <v>796.2199999999998</v>
      </c>
      <c r="F23" s="91">
        <f aca="true" t="shared" si="2" ref="F23:O23">F30</f>
        <v>0</v>
      </c>
      <c r="G23" s="91">
        <f t="shared" si="2"/>
        <v>0</v>
      </c>
      <c r="H23" s="91">
        <f t="shared" si="2"/>
        <v>0</v>
      </c>
      <c r="I23" s="91">
        <f t="shared" si="2"/>
        <v>0</v>
      </c>
      <c r="J23" s="91"/>
      <c r="K23" s="91">
        <f t="shared" si="2"/>
        <v>0</v>
      </c>
      <c r="L23" s="91"/>
      <c r="M23" s="91">
        <f t="shared" si="2"/>
        <v>225.51999999999998</v>
      </c>
      <c r="N23" s="91"/>
      <c r="O23" s="91">
        <f t="shared" si="2"/>
        <v>570.6999999999998</v>
      </c>
      <c r="P23" s="44"/>
      <c r="Q23" s="4"/>
    </row>
    <row r="24" spans="1:17" ht="18" customHeight="1" thickBot="1">
      <c r="A24" s="96">
        <v>6</v>
      </c>
      <c r="B24" s="25"/>
      <c r="C24" s="40" t="s">
        <v>25</v>
      </c>
      <c r="D24" s="27"/>
      <c r="E24" s="27"/>
      <c r="F24" s="27"/>
      <c r="G24" s="27"/>
      <c r="H24" s="61"/>
      <c r="I24" s="27"/>
      <c r="J24" s="27"/>
      <c r="K24" s="27"/>
      <c r="L24" s="27"/>
      <c r="M24" s="27"/>
      <c r="N24" s="27"/>
      <c r="O24" s="27"/>
      <c r="P24" s="19"/>
      <c r="Q24" s="4"/>
    </row>
    <row r="25" spans="1:18" ht="18" customHeight="1">
      <c r="A25" s="122">
        <v>7</v>
      </c>
      <c r="B25" s="118">
        <v>1</v>
      </c>
      <c r="C25" s="109" t="s">
        <v>26</v>
      </c>
      <c r="D25" s="49" t="s">
        <v>68</v>
      </c>
      <c r="E25" s="49">
        <f aca="true" t="shared" si="3" ref="E25:E30">F25+G25+H25+I25+K25+M25+O25</f>
        <v>138.5793</v>
      </c>
      <c r="F25" s="49">
        <f aca="true" t="shared" si="4" ref="F25:H26">F32+F37+F42+F47+F52+F57+F62+F67+F72+F77+F82+F87+F92+F97+F102+F107+F112+F117+F122+F127+F132+F137+F142+F147+F152+F157+F162+F167+F172+F177+F182+F187</f>
        <v>0</v>
      </c>
      <c r="G25" s="49">
        <f t="shared" si="4"/>
        <v>42.4543</v>
      </c>
      <c r="H25" s="62">
        <f>H32+H37+H42+H47+H52+H57+H62+H67+H72+H77+H82+H87+H92+H97+H102+H107+H112+H117+H122+H127+H132+H137+H142+H147+H152+H157+H162+H167+H172+H177+H182+H187+H197</f>
        <v>0</v>
      </c>
      <c r="I25" s="49">
        <f>I32+I37+I42+I47+I52+I57+I62+I67+I72+I77+I82+I87+I92+I97+I102+I107+I112+I117+I122+I127+I132+I137+I142+I147+I152+I157+I162+I167+I172+I177+I182+I187+I197+I192</f>
        <v>22.555999999999997</v>
      </c>
      <c r="J25" s="49"/>
      <c r="K25" s="49">
        <f>K32+K37+K42+K47+K52+K57+K62+K67+K72+K77+K82+K87+K92+K97+K102+K107+K112+K117+K122+K127+K132+K137+K142+K147+K152+K157+K162+K167+K172+K177+K182+K187+K197+K192</f>
        <v>9.309</v>
      </c>
      <c r="L25" s="49"/>
      <c r="M25" s="49">
        <f>M32+M37+M42+M47+M52+M57+M62+M67+M72+M77+M82+M87+M92+M97+M102+M107+M112+M117+M122+M127+M132+M137+M142+M147+M152+M157+M162+M167+M172+M177+M182+M187+M197</f>
        <v>26</v>
      </c>
      <c r="N25" s="49"/>
      <c r="O25" s="49">
        <f>O32+O37+O42+O47+O52+O57+O62+O67+O72+O77+O82+O87+O92+O97+O102+O107+O112+O117+O122+O127+O132+O137+O142+O147+O152+O157+O162+O167+O172+O177+O182+O187+O197</f>
        <v>38.26</v>
      </c>
      <c r="P25" s="19"/>
      <c r="Q25" s="4"/>
      <c r="R25" s="57"/>
    </row>
    <row r="26" spans="1:18" ht="46.5" customHeight="1">
      <c r="A26" s="123"/>
      <c r="B26" s="119"/>
      <c r="C26" s="110"/>
      <c r="D26" s="48"/>
      <c r="E26" s="50">
        <f t="shared" si="3"/>
        <v>237262.73817000003</v>
      </c>
      <c r="F26" s="50">
        <f>F27+F28+F29</f>
        <v>46976.42</v>
      </c>
      <c r="G26" s="53">
        <f>G27+G28+G29</f>
        <v>11847.81817</v>
      </c>
      <c r="H26" s="50">
        <f t="shared" si="4"/>
        <v>14219.529999999999</v>
      </c>
      <c r="I26" s="50">
        <f>I33+I38+I43+I48+I53+I58+I63+I68+I73+I78+I83+I88+I93+I98+I103+I108+I113+I118+I123+I128+I133+I138+I143+I148+I153+I158+I163+I168+I173+I178+I183+I188+I198+I193</f>
        <v>23845.800000000003</v>
      </c>
      <c r="J26" s="50" t="s">
        <v>174</v>
      </c>
      <c r="K26" s="50">
        <f>K33+K38+K43+K48+K53+K58+K63+K68+K73+K78+K83+K88+K93+K98+K103+K108+K113+K118+K123+K128+K133+K138+K143+K148+K153+K158+K163+K168+K173+K178+K183+K188+K198+K193</f>
        <v>29439.15</v>
      </c>
      <c r="L26" s="50" t="s">
        <v>174</v>
      </c>
      <c r="M26" s="50">
        <f>M33+M38+M43+M48+M53+M58+M63+M68+M73+M78+M83+M88+M93+M98+M103+M108+M113+M118+M123+M128+M133+M138+M143+M148+M153+M158+M163+M168+M173+M178+M183+M188+M198</f>
        <v>49714.020000000004</v>
      </c>
      <c r="N26" s="50" t="s">
        <v>174</v>
      </c>
      <c r="O26" s="50">
        <f>O33+O38+O43+O48+O53+O58+O63+O68+O73+O78+O83+O88+O93+O98+O103+O108+O113+O118+O123+O128+O133+O138+O143+O148+O153+O158+O163+O168+O173+O178+O183+O188+O198</f>
        <v>61220</v>
      </c>
      <c r="P26" s="43" t="s">
        <v>174</v>
      </c>
      <c r="Q26" s="4"/>
      <c r="R26" s="51"/>
    </row>
    <row r="27" spans="1:17" ht="16.5" customHeight="1">
      <c r="A27" s="96">
        <v>8</v>
      </c>
      <c r="B27" s="1"/>
      <c r="C27" s="10" t="s">
        <v>7</v>
      </c>
      <c r="D27" s="20"/>
      <c r="E27" s="43">
        <f t="shared" si="3"/>
        <v>15985.69</v>
      </c>
      <c r="F27" s="43">
        <v>14454.1</v>
      </c>
      <c r="G27" s="43">
        <f>G34+G39+G44+G59+G64+G49</f>
        <v>1531.59</v>
      </c>
      <c r="H27" s="43">
        <f>H34+H39+H44+H49+H54+H59+H64+H69+H74+H79+H84+H89+H94+H99+H104+H109+H114+H119+H124+H129+H134+H139+H144+H149+H154+H159+H164+H169+H174+H179+H184+H189</f>
        <v>0</v>
      </c>
      <c r="I27" s="43">
        <f>I34+I39+I44+I49+I54+I59+I64+I69+I74+I79+I84+I89+I94+I99+I104+I109+I114+I119+I124+I129+I134+I139+I144+I149+I154+I159+I164+I169+I174+I179+I184+I189</f>
        <v>0</v>
      </c>
      <c r="J27" s="43"/>
      <c r="K27" s="43">
        <f>K34+K39+K44+K49+K54+K59+K64+K69+K74+K79+K84+K89+K94+K99+K104+K109+K114+K119+K124+K129+K134+K139+K144+K149+K154+K159+K164+K169+K174+K179+K184+K189</f>
        <v>0</v>
      </c>
      <c r="L27" s="43"/>
      <c r="M27" s="43">
        <f>M34+M39+M44+M49+M54+M59+M64+M69+M74+M79+M84+M89+M94+M99+M104+M109+M114+M119+M124+M129+M134+M139+M144+M149+M154+M159+M164+M169+M174+M179+M184+M189+M199</f>
        <v>0</v>
      </c>
      <c r="N27" s="43"/>
      <c r="O27" s="43">
        <f>O34+O39+O44+O49+O54+O59+O64+O69+O74+O79+O84+O89+O94+O99+O104+O109+O114+O119+O124+O129+O134+O139+O144+O149+O154+O159+O164+O169+O174+O179+O184+O189</f>
        <v>0</v>
      </c>
      <c r="P27" s="43"/>
      <c r="Q27" s="4"/>
    </row>
    <row r="28" spans="1:18" ht="31.5">
      <c r="A28" s="96">
        <v>9</v>
      </c>
      <c r="B28" s="1"/>
      <c r="C28" s="10" t="s">
        <v>8</v>
      </c>
      <c r="D28" s="20"/>
      <c r="E28" s="43">
        <f t="shared" si="3"/>
        <v>204087.86</v>
      </c>
      <c r="F28" s="43">
        <v>30715</v>
      </c>
      <c r="G28" s="43">
        <f>G35+G40+G45+G50+G60+G65</f>
        <v>9658.83</v>
      </c>
      <c r="H28" s="43">
        <f>H55+H70+H75+H80+H95</f>
        <v>7387.58</v>
      </c>
      <c r="I28" s="43">
        <f>I35+I40+I45+I50+I55+I60+I65+I70+I75+I80+I85+I90+I95+I100+I105+I110+I115+I125+I120+I130+I135+I140+I145+I150+I155+I160+I165+I170+I175+I180+I185+I190+I200</f>
        <v>20547.2</v>
      </c>
      <c r="J28" s="43" t="s">
        <v>174</v>
      </c>
      <c r="K28" s="43">
        <f>K35+K40+K45+K50+K55+K60+K65+K70+K75+K80+K85+K90+K95+K100+K105+K110+K115+K125+K120+K130+K135+K140+K145+K150+K155+K160+K165+K170+K175+K180+K185+K190+K200</f>
        <v>28173.25</v>
      </c>
      <c r="L28" s="43" t="s">
        <v>174</v>
      </c>
      <c r="M28" s="43">
        <f>M35+M40+M45+M50+M55+M60+M65+M70+M75+M80+M85+M90+M95+M100+M105+M110+M115+M125+M120+M130+M135+M140+M145+M150+M155+M160+M165+M170+M175+M180+M185+M190+M200</f>
        <v>48222.6</v>
      </c>
      <c r="N28" s="43" t="s">
        <v>174</v>
      </c>
      <c r="O28" s="43">
        <f>O35+O40+O45+O50+O55+O60+O65+O70+O75+O80+O85+O90+O95+O100+O105+O110+O115+O125+O120+O130+O135+O140+O145+O150+O155+O160+O165+O170+O175+O180+O185+O190+O200</f>
        <v>59383.4</v>
      </c>
      <c r="P28" s="43" t="s">
        <v>174</v>
      </c>
      <c r="Q28" s="4"/>
      <c r="R28" s="52"/>
    </row>
    <row r="29" spans="1:19" ht="15.75">
      <c r="A29" s="96">
        <v>10</v>
      </c>
      <c r="B29" s="1"/>
      <c r="C29" s="10" t="s">
        <v>9</v>
      </c>
      <c r="D29" s="20"/>
      <c r="E29" s="43">
        <f t="shared" si="3"/>
        <v>16392.96817</v>
      </c>
      <c r="F29" s="43">
        <v>1807.32</v>
      </c>
      <c r="G29" s="43">
        <v>657.39817</v>
      </c>
      <c r="H29" s="43">
        <f>H56+H71+H76+H81+H96</f>
        <v>6831.95</v>
      </c>
      <c r="I29" s="43">
        <f>I36+I41+I46+I51+I56+I61+I66+I71+I76+I81+I86+I91+I96+I101+I106+I111+I116+I121+I126+I131+I136+I141+I146+I151+I156+I161+I166+I171+I176+I181+I186+I191+I201+I196</f>
        <v>3298.6</v>
      </c>
      <c r="J29" s="43"/>
      <c r="K29" s="43">
        <f>K36+K41+K46+K51+K56+K61+K66+K71+K76+K81+K86+K91+K96+K101+K106+K111+K116+K121+K126+K131+K136+K141+K146+K151+K156+K161+K166+K171+K176+K181+K186+K191+K201+K196</f>
        <v>1265.9</v>
      </c>
      <c r="L29" s="43"/>
      <c r="M29" s="43">
        <v>1265.9</v>
      </c>
      <c r="N29" s="43"/>
      <c r="O29" s="43">
        <v>1265.9</v>
      </c>
      <c r="P29" s="43"/>
      <c r="Q29" s="4"/>
      <c r="R29" s="52"/>
      <c r="S29" s="51"/>
    </row>
    <row r="30" spans="1:18" ht="31.5">
      <c r="A30" s="96">
        <v>11</v>
      </c>
      <c r="B30" s="86"/>
      <c r="C30" s="89" t="s">
        <v>173</v>
      </c>
      <c r="D30" s="87"/>
      <c r="E30" s="88">
        <f t="shared" si="3"/>
        <v>796.2199999999998</v>
      </c>
      <c r="F30" s="88">
        <v>0</v>
      </c>
      <c r="G30" s="88">
        <v>0</v>
      </c>
      <c r="H30" s="88">
        <v>0</v>
      </c>
      <c r="I30" s="88">
        <v>0</v>
      </c>
      <c r="J30" s="88"/>
      <c r="K30" s="88">
        <v>0</v>
      </c>
      <c r="L30" s="88"/>
      <c r="M30" s="88">
        <f>1491.42-1265.9</f>
        <v>225.51999999999998</v>
      </c>
      <c r="N30" s="88"/>
      <c r="O30" s="88">
        <f>1836.6-1265.9</f>
        <v>570.6999999999998</v>
      </c>
      <c r="P30" s="43"/>
      <c r="Q30" s="4"/>
      <c r="R30" s="52"/>
    </row>
    <row r="31" spans="1:17" ht="33.75" customHeight="1" thickBot="1">
      <c r="A31" s="96">
        <v>12</v>
      </c>
      <c r="B31" s="25"/>
      <c r="C31" s="26" t="s">
        <v>27</v>
      </c>
      <c r="D31" s="27"/>
      <c r="E31" s="27"/>
      <c r="F31" s="28"/>
      <c r="G31" s="28"/>
      <c r="H31" s="63"/>
      <c r="I31" s="28"/>
      <c r="J31" s="28"/>
      <c r="K31" s="28"/>
      <c r="L31" s="28"/>
      <c r="M31" s="28"/>
      <c r="N31" s="28"/>
      <c r="O31" s="28"/>
      <c r="P31" s="92"/>
      <c r="Q31" s="4"/>
    </row>
    <row r="32" spans="1:17" ht="18.75" customHeight="1">
      <c r="A32" s="122">
        <v>13</v>
      </c>
      <c r="B32" s="104" t="s">
        <v>28</v>
      </c>
      <c r="C32" s="106" t="s">
        <v>30</v>
      </c>
      <c r="D32" s="6" t="s">
        <v>68</v>
      </c>
      <c r="E32" s="23">
        <f>G32</f>
        <v>4.687</v>
      </c>
      <c r="F32" s="24"/>
      <c r="G32" s="23">
        <v>4.687</v>
      </c>
      <c r="H32" s="64"/>
      <c r="I32" s="24"/>
      <c r="J32" s="24"/>
      <c r="K32" s="24"/>
      <c r="L32" s="24"/>
      <c r="M32" s="24"/>
      <c r="N32" s="24"/>
      <c r="O32" s="24"/>
      <c r="P32" s="22"/>
      <c r="Q32" s="4"/>
    </row>
    <row r="33" spans="1:18" ht="27" customHeight="1">
      <c r="A33" s="123"/>
      <c r="B33" s="105"/>
      <c r="C33" s="107"/>
      <c r="D33" s="1" t="s">
        <v>22</v>
      </c>
      <c r="E33" s="41">
        <f>F33+G33</f>
        <v>6241.884882</v>
      </c>
      <c r="F33" s="41">
        <f>F34+F35+F36</f>
        <v>6145.266902</v>
      </c>
      <c r="G33" s="21">
        <f>G34+G35+G36</f>
        <v>96.61798</v>
      </c>
      <c r="H33" s="65"/>
      <c r="I33" s="22"/>
      <c r="J33" s="22"/>
      <c r="K33" s="22"/>
      <c r="L33" s="22"/>
      <c r="M33" s="22"/>
      <c r="N33" s="22"/>
      <c r="O33" s="22"/>
      <c r="P33" s="22"/>
      <c r="Q33" s="4"/>
      <c r="R33" s="51"/>
    </row>
    <row r="34" spans="1:17" ht="18" customHeight="1">
      <c r="A34" s="96">
        <v>14</v>
      </c>
      <c r="B34" s="1"/>
      <c r="C34" s="9" t="s">
        <v>7</v>
      </c>
      <c r="D34" s="1"/>
      <c r="E34" s="21">
        <f>F34+G34</f>
        <v>1881.2694</v>
      </c>
      <c r="F34" s="21">
        <v>1881.2694</v>
      </c>
      <c r="G34" s="22"/>
      <c r="H34" s="65"/>
      <c r="I34" s="22"/>
      <c r="J34" s="22"/>
      <c r="K34" s="22"/>
      <c r="L34" s="22"/>
      <c r="M34" s="22"/>
      <c r="N34" s="22"/>
      <c r="O34" s="22"/>
      <c r="P34" s="22"/>
      <c r="Q34" s="4"/>
    </row>
    <row r="35" spans="1:17" ht="18.75" customHeight="1">
      <c r="A35" s="96">
        <v>15</v>
      </c>
      <c r="B35" s="1"/>
      <c r="C35" s="9" t="s">
        <v>8</v>
      </c>
      <c r="D35" s="1"/>
      <c r="E35" s="21">
        <f>F35+G35</f>
        <v>3997.6975</v>
      </c>
      <c r="F35" s="21">
        <v>3997.6975</v>
      </c>
      <c r="G35" s="22"/>
      <c r="H35" s="65"/>
      <c r="I35" s="22"/>
      <c r="J35" s="22"/>
      <c r="K35" s="22"/>
      <c r="L35" s="22"/>
      <c r="M35" s="22"/>
      <c r="N35" s="22"/>
      <c r="O35" s="22"/>
      <c r="P35" s="22"/>
      <c r="Q35" s="4"/>
    </row>
    <row r="36" spans="1:17" ht="16.5" thickBot="1">
      <c r="A36" s="96">
        <v>16</v>
      </c>
      <c r="B36" s="25"/>
      <c r="C36" s="29" t="s">
        <v>9</v>
      </c>
      <c r="D36" s="25"/>
      <c r="E36" s="42">
        <f>F36+G36</f>
        <v>362.917982</v>
      </c>
      <c r="F36" s="42">
        <v>266.300002</v>
      </c>
      <c r="G36" s="30">
        <v>96.61798</v>
      </c>
      <c r="H36" s="66"/>
      <c r="I36" s="31"/>
      <c r="J36" s="31"/>
      <c r="K36" s="31"/>
      <c r="L36" s="31"/>
      <c r="M36" s="31"/>
      <c r="N36" s="31"/>
      <c r="O36" s="31"/>
      <c r="P36" s="22"/>
      <c r="Q36" s="4"/>
    </row>
    <row r="37" spans="1:17" ht="15.75">
      <c r="A37" s="122">
        <v>17</v>
      </c>
      <c r="B37" s="104" t="s">
        <v>29</v>
      </c>
      <c r="C37" s="106" t="s">
        <v>31</v>
      </c>
      <c r="D37" s="6" t="s">
        <v>68</v>
      </c>
      <c r="E37" s="23">
        <f>G37</f>
        <v>6.5154</v>
      </c>
      <c r="F37" s="24"/>
      <c r="G37" s="23">
        <v>6.5154</v>
      </c>
      <c r="H37" s="64"/>
      <c r="I37" s="24"/>
      <c r="J37" s="24"/>
      <c r="K37" s="24"/>
      <c r="L37" s="24"/>
      <c r="M37" s="24"/>
      <c r="N37" s="24"/>
      <c r="O37" s="24"/>
      <c r="P37" s="22"/>
      <c r="Q37" s="4"/>
    </row>
    <row r="38" spans="1:19" ht="32.25" customHeight="1">
      <c r="A38" s="123"/>
      <c r="B38" s="105"/>
      <c r="C38" s="107"/>
      <c r="D38" s="1" t="s">
        <v>22</v>
      </c>
      <c r="E38" s="21">
        <f>F38+G38</f>
        <v>7852.64914</v>
      </c>
      <c r="F38" s="21">
        <f>F39+F40+F41</f>
        <v>7753.2456600000005</v>
      </c>
      <c r="G38" s="21">
        <f>G39+G40+G41</f>
        <v>99.40348</v>
      </c>
      <c r="H38" s="65"/>
      <c r="I38" s="22"/>
      <c r="J38" s="22"/>
      <c r="K38" s="22"/>
      <c r="L38" s="22"/>
      <c r="M38" s="22"/>
      <c r="N38" s="22"/>
      <c r="O38" s="22"/>
      <c r="P38" s="22"/>
      <c r="Q38" s="4"/>
      <c r="S38" s="79"/>
    </row>
    <row r="39" spans="1:17" ht="15.75" customHeight="1">
      <c r="A39" s="96">
        <v>18</v>
      </c>
      <c r="B39" s="1"/>
      <c r="C39" s="9" t="s">
        <v>7</v>
      </c>
      <c r="D39" s="1"/>
      <c r="E39" s="21">
        <f>F39+G39</f>
        <v>2361.67864</v>
      </c>
      <c r="F39" s="21">
        <v>2361.67864</v>
      </c>
      <c r="G39" s="21"/>
      <c r="H39" s="67"/>
      <c r="I39" s="21"/>
      <c r="J39" s="21"/>
      <c r="K39" s="21"/>
      <c r="L39" s="21"/>
      <c r="M39" s="21"/>
      <c r="N39" s="21"/>
      <c r="O39" s="21"/>
      <c r="P39" s="21"/>
      <c r="Q39" s="4"/>
    </row>
    <row r="40" spans="1:17" ht="15.75" customHeight="1">
      <c r="A40" s="96">
        <v>19</v>
      </c>
      <c r="B40" s="1"/>
      <c r="C40" s="9" t="s">
        <v>8</v>
      </c>
      <c r="D40" s="1"/>
      <c r="E40" s="21">
        <f>F40+G40</f>
        <v>5018.567</v>
      </c>
      <c r="F40" s="21">
        <v>5018.567</v>
      </c>
      <c r="G40" s="21"/>
      <c r="H40" s="67"/>
      <c r="I40" s="21"/>
      <c r="J40" s="21"/>
      <c r="K40" s="21"/>
      <c r="L40" s="21"/>
      <c r="M40" s="21"/>
      <c r="N40" s="21"/>
      <c r="O40" s="21"/>
      <c r="P40" s="21"/>
      <c r="Q40" s="4"/>
    </row>
    <row r="41" spans="1:17" ht="15.75" customHeight="1" thickBot="1">
      <c r="A41" s="96">
        <v>20</v>
      </c>
      <c r="B41" s="25"/>
      <c r="C41" s="29" t="s">
        <v>9</v>
      </c>
      <c r="D41" s="25"/>
      <c r="E41" s="30">
        <f>F41+G41</f>
        <v>472.4035</v>
      </c>
      <c r="F41" s="30">
        <v>373.00002</v>
      </c>
      <c r="G41" s="30">
        <v>99.40348</v>
      </c>
      <c r="H41" s="68"/>
      <c r="I41" s="30"/>
      <c r="J41" s="30"/>
      <c r="K41" s="30"/>
      <c r="L41" s="30"/>
      <c r="M41" s="30"/>
      <c r="N41" s="30"/>
      <c r="O41" s="30"/>
      <c r="P41" s="21"/>
      <c r="Q41" s="4"/>
    </row>
    <row r="42" spans="1:17" ht="15.75" customHeight="1">
      <c r="A42" s="122">
        <v>21</v>
      </c>
      <c r="B42" s="104" t="s">
        <v>32</v>
      </c>
      <c r="C42" s="106" t="s">
        <v>33</v>
      </c>
      <c r="D42" s="6" t="s">
        <v>68</v>
      </c>
      <c r="E42" s="23">
        <f>G42</f>
        <v>5.8675</v>
      </c>
      <c r="F42" s="23"/>
      <c r="G42" s="23">
        <v>5.8675</v>
      </c>
      <c r="H42" s="69"/>
      <c r="I42" s="23"/>
      <c r="J42" s="23"/>
      <c r="K42" s="23"/>
      <c r="L42" s="23"/>
      <c r="M42" s="23"/>
      <c r="N42" s="23"/>
      <c r="O42" s="23"/>
      <c r="P42" s="21"/>
      <c r="Q42" s="4"/>
    </row>
    <row r="43" spans="1:17" ht="30" customHeight="1">
      <c r="A43" s="123"/>
      <c r="B43" s="105"/>
      <c r="C43" s="107"/>
      <c r="D43" s="1" t="s">
        <v>22</v>
      </c>
      <c r="E43" s="21">
        <f>F43+G43</f>
        <v>8417.08383</v>
      </c>
      <c r="F43" s="47">
        <f>F44+F45+F46</f>
        <v>8320.703459999999</v>
      </c>
      <c r="G43" s="21">
        <f>G44+G45+G46</f>
        <v>96.38037</v>
      </c>
      <c r="H43" s="67"/>
      <c r="I43" s="21"/>
      <c r="J43" s="21"/>
      <c r="K43" s="21"/>
      <c r="L43" s="21"/>
      <c r="M43" s="21"/>
      <c r="N43" s="21"/>
      <c r="O43" s="21"/>
      <c r="P43" s="21"/>
      <c r="Q43" s="4"/>
    </row>
    <row r="44" spans="1:17" ht="15.75" customHeight="1">
      <c r="A44" s="96">
        <v>22</v>
      </c>
      <c r="B44" s="1"/>
      <c r="C44" s="9" t="s">
        <v>7</v>
      </c>
      <c r="D44" s="1"/>
      <c r="E44" s="21">
        <f>F44+G44</f>
        <v>2554.65402</v>
      </c>
      <c r="F44" s="21">
        <v>2554.65402</v>
      </c>
      <c r="G44" s="21"/>
      <c r="H44" s="67"/>
      <c r="I44" s="21"/>
      <c r="J44" s="21"/>
      <c r="K44" s="21"/>
      <c r="L44" s="21"/>
      <c r="M44" s="21"/>
      <c r="N44" s="21"/>
      <c r="O44" s="21"/>
      <c r="P44" s="21"/>
      <c r="Q44" s="4"/>
    </row>
    <row r="45" spans="1:17" ht="15.75" customHeight="1">
      <c r="A45" s="96">
        <v>23</v>
      </c>
      <c r="B45" s="1"/>
      <c r="C45" s="9" t="s">
        <v>8</v>
      </c>
      <c r="D45" s="1"/>
      <c r="E45" s="21">
        <f>F45+G45</f>
        <v>5428.63981</v>
      </c>
      <c r="F45" s="21">
        <v>5428.63981</v>
      </c>
      <c r="G45" s="21"/>
      <c r="H45" s="67"/>
      <c r="I45" s="21"/>
      <c r="J45" s="21"/>
      <c r="K45" s="21"/>
      <c r="L45" s="21"/>
      <c r="M45" s="21"/>
      <c r="N45" s="21"/>
      <c r="O45" s="21"/>
      <c r="P45" s="21"/>
      <c r="Q45" s="4"/>
    </row>
    <row r="46" spans="1:17" ht="15.75" customHeight="1" thickBot="1">
      <c r="A46" s="96">
        <v>24</v>
      </c>
      <c r="B46" s="25"/>
      <c r="C46" s="29" t="s">
        <v>9</v>
      </c>
      <c r="D46" s="25"/>
      <c r="E46" s="30">
        <f>F46+G46</f>
        <v>433.78999999999996</v>
      </c>
      <c r="F46" s="30">
        <v>337.40963</v>
      </c>
      <c r="G46" s="30">
        <v>96.38037</v>
      </c>
      <c r="H46" s="66"/>
      <c r="I46" s="31"/>
      <c r="J46" s="31"/>
      <c r="K46" s="31"/>
      <c r="L46" s="31"/>
      <c r="M46" s="31"/>
      <c r="N46" s="31"/>
      <c r="O46" s="31"/>
      <c r="P46" s="22"/>
      <c r="Q46" s="4"/>
    </row>
    <row r="47" spans="1:17" ht="15.75" customHeight="1">
      <c r="A47" s="122">
        <v>25</v>
      </c>
      <c r="B47" s="104" t="s">
        <v>34</v>
      </c>
      <c r="C47" s="106" t="s">
        <v>35</v>
      </c>
      <c r="D47" s="6" t="s">
        <v>68</v>
      </c>
      <c r="E47" s="23">
        <f>G47</f>
        <v>9.9809</v>
      </c>
      <c r="F47" s="24"/>
      <c r="G47" s="23">
        <v>9.9809</v>
      </c>
      <c r="H47" s="64"/>
      <c r="I47" s="24"/>
      <c r="J47" s="24"/>
      <c r="K47" s="24"/>
      <c r="L47" s="24"/>
      <c r="M47" s="24"/>
      <c r="N47" s="24"/>
      <c r="O47" s="24"/>
      <c r="P47" s="22"/>
      <c r="Q47" s="4"/>
    </row>
    <row r="48" spans="1:17" ht="31.5" customHeight="1">
      <c r="A48" s="123"/>
      <c r="B48" s="105"/>
      <c r="C48" s="107"/>
      <c r="D48" s="1" t="s">
        <v>22</v>
      </c>
      <c r="E48" s="21">
        <f>F48+G48</f>
        <v>13336.268</v>
      </c>
      <c r="F48" s="21">
        <f>F49+F50+F51</f>
        <v>7077.92</v>
      </c>
      <c r="G48" s="21">
        <f>G49+G50+G51</f>
        <v>6258.348</v>
      </c>
      <c r="H48" s="65"/>
      <c r="I48" s="22"/>
      <c r="J48" s="22"/>
      <c r="K48" s="22"/>
      <c r="L48" s="22"/>
      <c r="M48" s="22"/>
      <c r="N48" s="22"/>
      <c r="O48" s="22"/>
      <c r="P48" s="22"/>
      <c r="Q48" s="4"/>
    </row>
    <row r="49" spans="1:17" ht="15.75" customHeight="1">
      <c r="A49" s="96">
        <v>26</v>
      </c>
      <c r="B49" s="1"/>
      <c r="C49" s="9" t="s">
        <v>7</v>
      </c>
      <c r="D49" s="1"/>
      <c r="E49" s="21">
        <f>F49+G49</f>
        <v>4075.2</v>
      </c>
      <c r="F49" s="21">
        <v>3380.5</v>
      </c>
      <c r="G49" s="21">
        <v>694.7</v>
      </c>
      <c r="H49" s="65"/>
      <c r="I49" s="22"/>
      <c r="J49" s="22"/>
      <c r="K49" s="22"/>
      <c r="L49" s="22"/>
      <c r="M49" s="22"/>
      <c r="N49" s="22"/>
      <c r="O49" s="22"/>
      <c r="P49" s="22"/>
      <c r="Q49" s="4"/>
    </row>
    <row r="50" spans="1:17" ht="15.75" customHeight="1">
      <c r="A50" s="96">
        <v>27</v>
      </c>
      <c r="B50" s="1"/>
      <c r="C50" s="9" t="s">
        <v>8</v>
      </c>
      <c r="D50" s="1"/>
      <c r="E50" s="21">
        <f>F50+G50</f>
        <v>8659.8</v>
      </c>
      <c r="F50" s="21">
        <v>3380.5</v>
      </c>
      <c r="G50" s="21">
        <v>5279.3</v>
      </c>
      <c r="H50" s="65"/>
      <c r="I50" s="22"/>
      <c r="J50" s="22"/>
      <c r="K50" s="22"/>
      <c r="L50" s="22"/>
      <c r="M50" s="22"/>
      <c r="N50" s="22"/>
      <c r="O50" s="22"/>
      <c r="P50" s="22"/>
      <c r="Q50" s="4"/>
    </row>
    <row r="51" spans="1:17" ht="15.75" customHeight="1" thickBot="1">
      <c r="A51" s="96">
        <v>28</v>
      </c>
      <c r="B51" s="25"/>
      <c r="C51" s="29" t="s">
        <v>9</v>
      </c>
      <c r="D51" s="25"/>
      <c r="E51" s="30">
        <f>F51+G51</f>
        <v>601.268</v>
      </c>
      <c r="F51" s="30">
        <v>316.92</v>
      </c>
      <c r="G51" s="30">
        <f>37.05+214.748+32.55</f>
        <v>284.348</v>
      </c>
      <c r="H51" s="66"/>
      <c r="I51" s="31"/>
      <c r="J51" s="31"/>
      <c r="K51" s="31"/>
      <c r="L51" s="31"/>
      <c r="M51" s="31"/>
      <c r="N51" s="31"/>
      <c r="O51" s="31"/>
      <c r="P51" s="22"/>
      <c r="Q51" s="4"/>
    </row>
    <row r="52" spans="1:17" ht="15.75" customHeight="1">
      <c r="A52" s="122">
        <v>29</v>
      </c>
      <c r="B52" s="104" t="s">
        <v>37</v>
      </c>
      <c r="C52" s="106" t="s">
        <v>36</v>
      </c>
      <c r="D52" s="6" t="s">
        <v>68</v>
      </c>
      <c r="E52" s="23">
        <v>4.713</v>
      </c>
      <c r="F52" s="24"/>
      <c r="G52" s="24"/>
      <c r="H52" s="69"/>
      <c r="I52" s="23">
        <v>4.713</v>
      </c>
      <c r="J52" s="23"/>
      <c r="K52" s="23"/>
      <c r="L52" s="23"/>
      <c r="M52" s="24"/>
      <c r="N52" s="24"/>
      <c r="O52" s="24"/>
      <c r="P52" s="22"/>
      <c r="Q52" s="4"/>
    </row>
    <row r="53" spans="1:18" ht="32.25" customHeight="1">
      <c r="A53" s="123"/>
      <c r="B53" s="105"/>
      <c r="C53" s="107"/>
      <c r="D53" s="1" t="s">
        <v>22</v>
      </c>
      <c r="E53" s="21">
        <f>E55+E56</f>
        <v>13651.7</v>
      </c>
      <c r="F53" s="22"/>
      <c r="G53" s="22"/>
      <c r="H53" s="67"/>
      <c r="I53" s="21">
        <f>I55+I56</f>
        <v>13651.7</v>
      </c>
      <c r="J53" s="21" t="s">
        <v>174</v>
      </c>
      <c r="K53" s="21"/>
      <c r="L53" s="21"/>
      <c r="M53" s="22"/>
      <c r="N53" s="22"/>
      <c r="O53" s="22"/>
      <c r="P53" s="22"/>
      <c r="Q53" s="4"/>
      <c r="R53" s="51"/>
    </row>
    <row r="54" spans="1:17" ht="15.75" customHeight="1">
      <c r="A54" s="96">
        <v>30</v>
      </c>
      <c r="B54" s="1"/>
      <c r="C54" s="9" t="s">
        <v>7</v>
      </c>
      <c r="D54" s="2"/>
      <c r="E54" s="21">
        <f>I54</f>
        <v>0</v>
      </c>
      <c r="F54" s="21"/>
      <c r="G54" s="21"/>
      <c r="H54" s="67"/>
      <c r="I54" s="21">
        <v>0</v>
      </c>
      <c r="J54" s="21"/>
      <c r="K54" s="21"/>
      <c r="L54" s="21"/>
      <c r="M54" s="21"/>
      <c r="N54" s="21"/>
      <c r="O54" s="21"/>
      <c r="P54" s="21"/>
      <c r="Q54" s="4"/>
    </row>
    <row r="55" spans="1:18" ht="15.75" customHeight="1">
      <c r="A55" s="96">
        <v>31</v>
      </c>
      <c r="B55" s="1"/>
      <c r="C55" s="9" t="s">
        <v>8</v>
      </c>
      <c r="D55" s="1"/>
      <c r="E55" s="21">
        <f>I55</f>
        <v>13242.1</v>
      </c>
      <c r="F55" s="21"/>
      <c r="G55" s="21"/>
      <c r="H55" s="67"/>
      <c r="I55" s="21">
        <v>13242.1</v>
      </c>
      <c r="J55" s="21" t="s">
        <v>174</v>
      </c>
      <c r="K55" s="21"/>
      <c r="L55" s="21"/>
      <c r="M55" s="21"/>
      <c r="N55" s="21"/>
      <c r="O55" s="21"/>
      <c r="P55" s="21"/>
      <c r="Q55" s="4"/>
      <c r="R55" s="51"/>
    </row>
    <row r="56" spans="1:18" ht="15.75" customHeight="1" thickBot="1">
      <c r="A56" s="96">
        <v>32</v>
      </c>
      <c r="B56" s="25"/>
      <c r="C56" s="29" t="s">
        <v>9</v>
      </c>
      <c r="D56" s="25"/>
      <c r="E56" s="30">
        <f>I56</f>
        <v>409.6</v>
      </c>
      <c r="F56" s="30"/>
      <c r="G56" s="30"/>
      <c r="H56" s="68"/>
      <c r="I56" s="30">
        <v>409.6</v>
      </c>
      <c r="J56" s="30"/>
      <c r="K56" s="30"/>
      <c r="L56" s="30"/>
      <c r="M56" s="30"/>
      <c r="N56" s="30"/>
      <c r="O56" s="30"/>
      <c r="P56" s="21"/>
      <c r="Q56" s="4"/>
      <c r="R56" s="51"/>
    </row>
    <row r="57" spans="1:17" ht="15.75" customHeight="1">
      <c r="A57" s="122">
        <v>33</v>
      </c>
      <c r="B57" s="104" t="s">
        <v>38</v>
      </c>
      <c r="C57" s="106" t="s">
        <v>39</v>
      </c>
      <c r="D57" s="6" t="s">
        <v>68</v>
      </c>
      <c r="E57" s="23">
        <f>G57</f>
        <v>11.2828</v>
      </c>
      <c r="F57" s="23"/>
      <c r="G57" s="23">
        <v>11.2828</v>
      </c>
      <c r="H57" s="69"/>
      <c r="I57" s="23"/>
      <c r="J57" s="23"/>
      <c r="K57" s="23"/>
      <c r="L57" s="23"/>
      <c r="M57" s="23"/>
      <c r="N57" s="23"/>
      <c r="O57" s="23"/>
      <c r="P57" s="21"/>
      <c r="Q57" s="4"/>
    </row>
    <row r="58" spans="1:17" ht="31.5" customHeight="1">
      <c r="A58" s="123"/>
      <c r="B58" s="105"/>
      <c r="C58" s="107"/>
      <c r="D58" s="1" t="s">
        <v>22</v>
      </c>
      <c r="E58" s="21">
        <f>F58+G58</f>
        <v>11120.146</v>
      </c>
      <c r="F58" s="21">
        <f>F59+F60+F61</f>
        <v>7895.0199999999995</v>
      </c>
      <c r="G58" s="21">
        <f>G59+G60+G61</f>
        <v>3225.126</v>
      </c>
      <c r="H58" s="67"/>
      <c r="I58" s="21"/>
      <c r="J58" s="21"/>
      <c r="K58" s="21"/>
      <c r="L58" s="21"/>
      <c r="M58" s="21"/>
      <c r="N58" s="21"/>
      <c r="O58" s="21"/>
      <c r="P58" s="21"/>
      <c r="Q58" s="4"/>
    </row>
    <row r="59" spans="1:17" ht="31.5">
      <c r="A59" s="96">
        <v>34</v>
      </c>
      <c r="B59" s="1"/>
      <c r="C59" s="9" t="s">
        <v>7</v>
      </c>
      <c r="D59" s="7"/>
      <c r="E59" s="21">
        <f>F59+G59</f>
        <v>3393.3999999999996</v>
      </c>
      <c r="F59" s="21">
        <v>2854.6</v>
      </c>
      <c r="G59" s="21">
        <v>538.8</v>
      </c>
      <c r="H59" s="67"/>
      <c r="I59" s="21"/>
      <c r="J59" s="21"/>
      <c r="K59" s="21"/>
      <c r="L59" s="21"/>
      <c r="M59" s="21"/>
      <c r="N59" s="21"/>
      <c r="O59" s="21"/>
      <c r="P59" s="21"/>
      <c r="Q59" s="4"/>
    </row>
    <row r="60" spans="1:17" ht="15.75">
      <c r="A60" s="96">
        <v>35</v>
      </c>
      <c r="B60" s="1"/>
      <c r="C60" s="9" t="s">
        <v>8</v>
      </c>
      <c r="D60" s="1"/>
      <c r="E60" s="21">
        <f>F60+G60</f>
        <v>7211.06</v>
      </c>
      <c r="F60" s="21">
        <v>4778.8</v>
      </c>
      <c r="G60" s="21">
        <v>2432.26</v>
      </c>
      <c r="H60" s="67"/>
      <c r="I60" s="21"/>
      <c r="J60" s="21"/>
      <c r="K60" s="21"/>
      <c r="L60" s="21"/>
      <c r="M60" s="21"/>
      <c r="N60" s="21"/>
      <c r="O60" s="21"/>
      <c r="P60" s="21"/>
      <c r="Q60" s="4"/>
    </row>
    <row r="61" spans="1:17" ht="16.5" thickBot="1">
      <c r="A61" s="96">
        <v>36</v>
      </c>
      <c r="B61" s="25"/>
      <c r="C61" s="29" t="s">
        <v>9</v>
      </c>
      <c r="D61" s="25"/>
      <c r="E61" s="30">
        <f>F61+G61</f>
        <v>515.686</v>
      </c>
      <c r="F61" s="30">
        <v>261.62</v>
      </c>
      <c r="G61" s="30">
        <f>31.02+183.557+39.489</f>
        <v>254.066</v>
      </c>
      <c r="H61" s="68"/>
      <c r="I61" s="30"/>
      <c r="J61" s="30"/>
      <c r="K61" s="30"/>
      <c r="L61" s="30"/>
      <c r="M61" s="30"/>
      <c r="N61" s="30"/>
      <c r="O61" s="30"/>
      <c r="P61" s="21"/>
      <c r="Q61" s="4"/>
    </row>
    <row r="62" spans="1:17" ht="15.75">
      <c r="A62" s="122">
        <v>37</v>
      </c>
      <c r="B62" s="104" t="s">
        <v>40</v>
      </c>
      <c r="C62" s="106" t="s">
        <v>41</v>
      </c>
      <c r="D62" s="6" t="s">
        <v>68</v>
      </c>
      <c r="E62" s="23">
        <f>G62</f>
        <v>4.1207</v>
      </c>
      <c r="F62" s="23"/>
      <c r="G62" s="23">
        <v>4.1207</v>
      </c>
      <c r="H62" s="69"/>
      <c r="I62" s="23"/>
      <c r="J62" s="23"/>
      <c r="K62" s="23"/>
      <c r="L62" s="23"/>
      <c r="M62" s="23"/>
      <c r="N62" s="23"/>
      <c r="O62" s="23"/>
      <c r="P62" s="21"/>
      <c r="Q62" s="4"/>
    </row>
    <row r="63" spans="1:17" ht="33.75" customHeight="1">
      <c r="A63" s="123"/>
      <c r="B63" s="105"/>
      <c r="C63" s="107"/>
      <c r="D63" s="1" t="s">
        <v>22</v>
      </c>
      <c r="E63" s="21">
        <f>F63+G63</f>
        <v>5164.76562</v>
      </c>
      <c r="F63" s="45">
        <f>F64+F65+F66</f>
        <v>2796.83</v>
      </c>
      <c r="G63" s="21">
        <f>G64+G65+G66</f>
        <v>2367.93562</v>
      </c>
      <c r="H63" s="67"/>
      <c r="I63" s="21"/>
      <c r="J63" s="21"/>
      <c r="K63" s="21"/>
      <c r="L63" s="21"/>
      <c r="M63" s="21"/>
      <c r="N63" s="21"/>
      <c r="O63" s="21"/>
      <c r="P63" s="21"/>
      <c r="Q63" s="4"/>
    </row>
    <row r="64" spans="1:17" ht="31.5">
      <c r="A64" s="96">
        <v>38</v>
      </c>
      <c r="B64" s="1"/>
      <c r="C64" s="9" t="s">
        <v>7</v>
      </c>
      <c r="D64" s="1"/>
      <c r="E64" s="21">
        <f>F64+G64</f>
        <v>1575.1899999999998</v>
      </c>
      <c r="F64" s="21">
        <v>1277.1</v>
      </c>
      <c r="G64" s="21">
        <v>298.09</v>
      </c>
      <c r="H64" s="67"/>
      <c r="I64" s="21"/>
      <c r="J64" s="21"/>
      <c r="K64" s="21"/>
      <c r="L64" s="21"/>
      <c r="M64" s="21"/>
      <c r="N64" s="21"/>
      <c r="O64" s="21"/>
      <c r="P64" s="21"/>
      <c r="Q64" s="4"/>
    </row>
    <row r="65" spans="1:18" ht="15.75">
      <c r="A65" s="96">
        <v>39</v>
      </c>
      <c r="B65" s="1"/>
      <c r="C65" s="9" t="s">
        <v>8</v>
      </c>
      <c r="D65" s="1"/>
      <c r="E65" s="21">
        <f>F65+G65</f>
        <v>3347.27</v>
      </c>
      <c r="F65" s="21">
        <v>1400</v>
      </c>
      <c r="G65" s="21">
        <v>1947.27</v>
      </c>
      <c r="H65" s="67"/>
      <c r="I65" s="21"/>
      <c r="J65" s="21"/>
      <c r="K65" s="21"/>
      <c r="L65" s="21"/>
      <c r="M65" s="21"/>
      <c r="N65" s="21"/>
      <c r="O65" s="21"/>
      <c r="P65" s="21"/>
      <c r="Q65" s="5"/>
      <c r="R65" s="3"/>
    </row>
    <row r="66" spans="1:17" ht="16.5" thickBot="1">
      <c r="A66" s="96">
        <v>40</v>
      </c>
      <c r="B66" s="25"/>
      <c r="C66" s="29" t="s">
        <v>9</v>
      </c>
      <c r="D66" s="25"/>
      <c r="E66" s="30">
        <f>F66+G66</f>
        <v>242.30562</v>
      </c>
      <c r="F66" s="30">
        <v>119.73</v>
      </c>
      <c r="G66" s="30">
        <f>14.8+93.35317+14.42245</f>
        <v>122.57562</v>
      </c>
      <c r="H66" s="68"/>
      <c r="I66" s="30"/>
      <c r="J66" s="30"/>
      <c r="K66" s="30"/>
      <c r="L66" s="30"/>
      <c r="M66" s="30"/>
      <c r="N66" s="30"/>
      <c r="O66" s="30"/>
      <c r="P66" s="21"/>
      <c r="Q66" s="4"/>
    </row>
    <row r="67" spans="1:17" ht="15.75">
      <c r="A67" s="122">
        <v>41</v>
      </c>
      <c r="B67" s="104" t="s">
        <v>42</v>
      </c>
      <c r="C67" s="106" t="s">
        <v>43</v>
      </c>
      <c r="D67" s="6" t="s">
        <v>68</v>
      </c>
      <c r="E67" s="23">
        <v>8.655</v>
      </c>
      <c r="F67" s="23"/>
      <c r="G67" s="23"/>
      <c r="H67" s="69"/>
      <c r="I67" s="69">
        <v>8.655</v>
      </c>
      <c r="J67" s="69"/>
      <c r="K67" s="23"/>
      <c r="L67" s="23"/>
      <c r="M67" s="23"/>
      <c r="N67" s="23"/>
      <c r="O67" s="23"/>
      <c r="P67" s="21"/>
      <c r="Q67" s="4"/>
    </row>
    <row r="68" spans="1:17" ht="31.5" customHeight="1">
      <c r="A68" s="123"/>
      <c r="B68" s="105"/>
      <c r="C68" s="107"/>
      <c r="D68" s="1" t="s">
        <v>22</v>
      </c>
      <c r="E68" s="41">
        <f>F68+G68+H68+I68+K68+M68+O68</f>
        <v>15392.33</v>
      </c>
      <c r="F68" s="21"/>
      <c r="G68" s="21"/>
      <c r="H68" s="70">
        <f>H70+H71</f>
        <v>7616.08</v>
      </c>
      <c r="I68" s="67">
        <f>I70+I71</f>
        <v>7776.25</v>
      </c>
      <c r="J68" s="67" t="s">
        <v>174</v>
      </c>
      <c r="K68" s="21"/>
      <c r="L68" s="21"/>
      <c r="M68" s="21"/>
      <c r="N68" s="21"/>
      <c r="O68" s="21"/>
      <c r="P68" s="21"/>
      <c r="Q68" s="4"/>
    </row>
    <row r="69" spans="1:17" ht="15.75" customHeight="1">
      <c r="A69" s="96">
        <v>42</v>
      </c>
      <c r="B69" s="1"/>
      <c r="C69" s="9" t="s">
        <v>7</v>
      </c>
      <c r="D69" s="1"/>
      <c r="E69" s="21">
        <f>F69+G69+H69+I69+K69+M69+O69</f>
        <v>0</v>
      </c>
      <c r="F69" s="21"/>
      <c r="G69" s="21"/>
      <c r="H69" s="67">
        <v>0</v>
      </c>
      <c r="I69" s="67">
        <v>0</v>
      </c>
      <c r="J69" s="67"/>
      <c r="K69" s="21"/>
      <c r="L69" s="21"/>
      <c r="M69" s="21"/>
      <c r="N69" s="21"/>
      <c r="O69" s="21"/>
      <c r="P69" s="21"/>
      <c r="Q69" s="4"/>
    </row>
    <row r="70" spans="1:17" ht="15.75" customHeight="1">
      <c r="A70" s="96">
        <v>43</v>
      </c>
      <c r="B70" s="1"/>
      <c r="C70" s="9" t="s">
        <v>8</v>
      </c>
      <c r="D70" s="12"/>
      <c r="E70" s="41">
        <f>F70+G70+H70+I70+K70+M70+O70</f>
        <v>14692.68</v>
      </c>
      <c r="F70" s="21"/>
      <c r="G70" s="21"/>
      <c r="H70" s="70">
        <v>7387.58</v>
      </c>
      <c r="I70" s="67">
        <v>7305.1</v>
      </c>
      <c r="J70" s="67" t="s">
        <v>174</v>
      </c>
      <c r="K70" s="21"/>
      <c r="L70" s="21"/>
      <c r="M70" s="21"/>
      <c r="N70" s="21"/>
      <c r="O70" s="21"/>
      <c r="P70" s="21"/>
      <c r="Q70" s="4"/>
    </row>
    <row r="71" spans="1:17" ht="15.75" customHeight="1" thickBot="1">
      <c r="A71" s="96">
        <v>44</v>
      </c>
      <c r="B71" s="25"/>
      <c r="C71" s="29" t="s">
        <v>9</v>
      </c>
      <c r="D71" s="32"/>
      <c r="E71" s="42">
        <f>F71+G71+H71+I71+K71+M71+O71</f>
        <v>699.65</v>
      </c>
      <c r="F71" s="30"/>
      <c r="G71" s="30"/>
      <c r="H71" s="71">
        <v>228.5</v>
      </c>
      <c r="I71" s="68">
        <v>471.15</v>
      </c>
      <c r="J71" s="68"/>
      <c r="K71" s="30"/>
      <c r="L71" s="30"/>
      <c r="M71" s="30"/>
      <c r="N71" s="30"/>
      <c r="O71" s="30"/>
      <c r="P71" s="21"/>
      <c r="Q71" s="4"/>
    </row>
    <row r="72" spans="1:17" ht="15.75" customHeight="1">
      <c r="A72" s="122">
        <v>45</v>
      </c>
      <c r="B72" s="104" t="s">
        <v>44</v>
      </c>
      <c r="C72" s="106" t="s">
        <v>45</v>
      </c>
      <c r="D72" s="6" t="s">
        <v>68</v>
      </c>
      <c r="E72" s="23">
        <v>8.109</v>
      </c>
      <c r="F72" s="23"/>
      <c r="G72" s="23"/>
      <c r="H72" s="69"/>
      <c r="I72" s="23"/>
      <c r="J72" s="23"/>
      <c r="K72" s="23">
        <v>8.109</v>
      </c>
      <c r="L72" s="23"/>
      <c r="M72" s="23"/>
      <c r="N72" s="23"/>
      <c r="O72" s="23"/>
      <c r="P72" s="21"/>
      <c r="Q72" s="4"/>
    </row>
    <row r="73" spans="1:17" ht="34.5" customHeight="1">
      <c r="A73" s="123"/>
      <c r="B73" s="105"/>
      <c r="C73" s="107"/>
      <c r="D73" s="1" t="s">
        <v>22</v>
      </c>
      <c r="E73" s="21">
        <f>F73+G73+H73+I73+K73+M73+O73</f>
        <v>14830.59</v>
      </c>
      <c r="F73" s="21"/>
      <c r="G73" s="21"/>
      <c r="H73" s="67"/>
      <c r="I73" s="21"/>
      <c r="J73" s="21"/>
      <c r="K73" s="21">
        <f>K75+K76</f>
        <v>14830.59</v>
      </c>
      <c r="L73" s="21" t="s">
        <v>174</v>
      </c>
      <c r="M73" s="21"/>
      <c r="N73" s="21"/>
      <c r="O73" s="21"/>
      <c r="P73" s="21"/>
      <c r="Q73" s="4"/>
    </row>
    <row r="74" spans="1:16" ht="15.75" customHeight="1">
      <c r="A74" s="96">
        <v>46</v>
      </c>
      <c r="B74" s="1"/>
      <c r="C74" s="9" t="s">
        <v>7</v>
      </c>
      <c r="D74" s="1"/>
      <c r="E74" s="21">
        <f>F74+G74+H74+I74+K74+M74+O74</f>
        <v>0</v>
      </c>
      <c r="F74" s="21"/>
      <c r="G74" s="21"/>
      <c r="H74" s="67"/>
      <c r="I74" s="21"/>
      <c r="J74" s="21"/>
      <c r="K74" s="21">
        <v>0</v>
      </c>
      <c r="L74" s="21"/>
      <c r="M74" s="21"/>
      <c r="N74" s="21"/>
      <c r="O74" s="21"/>
      <c r="P74" s="21"/>
    </row>
    <row r="75" spans="1:16" ht="15.75" customHeight="1">
      <c r="A75" s="96">
        <v>47</v>
      </c>
      <c r="B75" s="1"/>
      <c r="C75" s="9" t="s">
        <v>8</v>
      </c>
      <c r="D75" s="1"/>
      <c r="E75" s="41">
        <f>F75+G75+H75+I75+K75+M75+O75</f>
        <v>14385.67</v>
      </c>
      <c r="F75" s="21"/>
      <c r="G75" s="21"/>
      <c r="H75" s="70"/>
      <c r="I75" s="21"/>
      <c r="J75" s="21"/>
      <c r="K75" s="21">
        <v>14385.67</v>
      </c>
      <c r="L75" s="21" t="s">
        <v>174</v>
      </c>
      <c r="M75" s="21"/>
      <c r="N75" s="21"/>
      <c r="O75" s="21"/>
      <c r="P75" s="21"/>
    </row>
    <row r="76" spans="1:16" ht="15.75" customHeight="1" thickBot="1">
      <c r="A76" s="96">
        <v>48</v>
      </c>
      <c r="B76" s="25"/>
      <c r="C76" s="29" t="s">
        <v>9</v>
      </c>
      <c r="D76" s="25"/>
      <c r="E76" s="42">
        <f>F76+G76+H76+I76+K76+M76+O76</f>
        <v>444.92</v>
      </c>
      <c r="F76" s="30"/>
      <c r="G76" s="30"/>
      <c r="H76" s="71"/>
      <c r="I76" s="30"/>
      <c r="J76" s="30"/>
      <c r="K76" s="30">
        <v>444.92</v>
      </c>
      <c r="L76" s="30"/>
      <c r="M76" s="30"/>
      <c r="N76" s="30"/>
      <c r="O76" s="30"/>
      <c r="P76" s="21"/>
    </row>
    <row r="77" spans="1:16" ht="15.75" customHeight="1">
      <c r="A77" s="122">
        <v>49</v>
      </c>
      <c r="B77" s="104" t="s">
        <v>46</v>
      </c>
      <c r="C77" s="106" t="s">
        <v>47</v>
      </c>
      <c r="D77" s="6" t="s">
        <v>68</v>
      </c>
      <c r="E77" s="23">
        <v>6.5</v>
      </c>
      <c r="F77" s="23"/>
      <c r="G77" s="23"/>
      <c r="H77" s="69"/>
      <c r="I77" s="23"/>
      <c r="J77" s="23"/>
      <c r="K77" s="23"/>
      <c r="L77" s="23"/>
      <c r="M77" s="23">
        <v>6.5</v>
      </c>
      <c r="N77" s="23"/>
      <c r="O77" s="23"/>
      <c r="P77" s="21"/>
    </row>
    <row r="78" spans="1:16" ht="33" customHeight="1">
      <c r="A78" s="123"/>
      <c r="B78" s="105"/>
      <c r="C78" s="107"/>
      <c r="D78" s="1" t="s">
        <v>22</v>
      </c>
      <c r="E78" s="21">
        <f>F78+G78+H78+I78+K78+M78+O78</f>
        <v>21428.02</v>
      </c>
      <c r="F78" s="21"/>
      <c r="G78" s="21"/>
      <c r="H78" s="67"/>
      <c r="I78" s="41"/>
      <c r="J78" s="41"/>
      <c r="K78" s="21"/>
      <c r="L78" s="21"/>
      <c r="M78" s="21">
        <f>M80+M81</f>
        <v>21428.02</v>
      </c>
      <c r="N78" s="21" t="s">
        <v>174</v>
      </c>
      <c r="O78" s="21"/>
      <c r="P78" s="21"/>
    </row>
    <row r="79" spans="1:16" ht="15.75" customHeight="1">
      <c r="A79" s="96">
        <v>50</v>
      </c>
      <c r="B79" s="1"/>
      <c r="C79" s="9" t="s">
        <v>7</v>
      </c>
      <c r="D79" s="1"/>
      <c r="E79" s="21">
        <f>F79+G79+H79+I79+K79+M79+O79</f>
        <v>0</v>
      </c>
      <c r="F79" s="21"/>
      <c r="G79" s="21"/>
      <c r="H79" s="70"/>
      <c r="I79" s="21"/>
      <c r="J79" s="21"/>
      <c r="K79" s="21"/>
      <c r="L79" s="21"/>
      <c r="M79" s="21">
        <v>0</v>
      </c>
      <c r="N79" s="21"/>
      <c r="O79" s="21"/>
      <c r="P79" s="21"/>
    </row>
    <row r="80" spans="1:16" ht="15.75" customHeight="1">
      <c r="A80" s="96">
        <v>51</v>
      </c>
      <c r="B80" s="1"/>
      <c r="C80" s="9" t="s">
        <v>8</v>
      </c>
      <c r="D80" s="1"/>
      <c r="E80" s="41">
        <f>F80+G80+H80+I80+K80+M80+O80</f>
        <v>20785.18</v>
      </c>
      <c r="F80" s="21"/>
      <c r="G80" s="21"/>
      <c r="H80" s="70"/>
      <c r="I80" s="41"/>
      <c r="J80" s="41"/>
      <c r="K80" s="21"/>
      <c r="L80" s="21"/>
      <c r="M80" s="21">
        <v>20785.18</v>
      </c>
      <c r="N80" s="21" t="s">
        <v>174</v>
      </c>
      <c r="O80" s="21"/>
      <c r="P80" s="21"/>
    </row>
    <row r="81" spans="1:16" ht="15.75" customHeight="1" thickBot="1">
      <c r="A81" s="96">
        <v>52</v>
      </c>
      <c r="B81" s="25"/>
      <c r="C81" s="29" t="s">
        <v>9</v>
      </c>
      <c r="D81" s="25"/>
      <c r="E81" s="42">
        <f>F81+G81+H81+I81+K81+M81+O81</f>
        <v>642.84</v>
      </c>
      <c r="F81" s="30"/>
      <c r="G81" s="30"/>
      <c r="H81" s="71"/>
      <c r="I81" s="42"/>
      <c r="J81" s="42"/>
      <c r="K81" s="30"/>
      <c r="L81" s="30"/>
      <c r="M81" s="30">
        <v>642.84</v>
      </c>
      <c r="N81" s="30"/>
      <c r="O81" s="30"/>
      <c r="P81" s="21"/>
    </row>
    <row r="82" spans="1:16" ht="15.75" customHeight="1">
      <c r="A82" s="122">
        <v>53</v>
      </c>
      <c r="B82" s="104" t="s">
        <v>48</v>
      </c>
      <c r="C82" s="106" t="s">
        <v>49</v>
      </c>
      <c r="D82" s="6" t="s">
        <v>68</v>
      </c>
      <c r="E82" s="23">
        <f>I82</f>
        <v>0</v>
      </c>
      <c r="F82" s="23"/>
      <c r="G82" s="23"/>
      <c r="H82" s="69"/>
      <c r="I82" s="23"/>
      <c r="J82" s="23"/>
      <c r="K82" s="23"/>
      <c r="L82" s="23"/>
      <c r="M82" s="23"/>
      <c r="N82" s="23"/>
      <c r="O82" s="23">
        <v>10</v>
      </c>
      <c r="P82" s="21"/>
    </row>
    <row r="83" spans="1:16" ht="31.5" customHeight="1">
      <c r="A83" s="123"/>
      <c r="B83" s="105"/>
      <c r="C83" s="107"/>
      <c r="D83" s="1" t="s">
        <v>22</v>
      </c>
      <c r="E83" s="21">
        <f>F83+G83+H83+I83+K83+M83+O83</f>
        <v>19500</v>
      </c>
      <c r="F83" s="21"/>
      <c r="G83" s="21"/>
      <c r="H83" s="67"/>
      <c r="I83" s="21"/>
      <c r="J83" s="21"/>
      <c r="K83" s="21"/>
      <c r="L83" s="21"/>
      <c r="M83" s="21"/>
      <c r="N83" s="21"/>
      <c r="O83" s="21">
        <f>O84+O85+O86</f>
        <v>19500</v>
      </c>
      <c r="P83" s="21" t="s">
        <v>174</v>
      </c>
    </row>
    <row r="84" spans="1:16" ht="15.75" customHeight="1">
      <c r="A84" s="96">
        <v>54</v>
      </c>
      <c r="B84" s="1"/>
      <c r="C84" s="9" t="s">
        <v>7</v>
      </c>
      <c r="D84" s="1"/>
      <c r="E84" s="21">
        <f>F84+G84+H84+I84+K84+M84+O84</f>
        <v>0</v>
      </c>
      <c r="F84" s="21"/>
      <c r="G84" s="21"/>
      <c r="H84" s="67"/>
      <c r="I84" s="21"/>
      <c r="J84" s="21"/>
      <c r="K84" s="21"/>
      <c r="L84" s="21"/>
      <c r="M84" s="21"/>
      <c r="N84" s="21"/>
      <c r="O84" s="21">
        <v>0</v>
      </c>
      <c r="P84" s="21"/>
    </row>
    <row r="85" spans="1:16" ht="15.75" customHeight="1">
      <c r="A85" s="96">
        <v>55</v>
      </c>
      <c r="B85" s="1"/>
      <c r="C85" s="9" t="s">
        <v>8</v>
      </c>
      <c r="D85" s="1"/>
      <c r="E85" s="21">
        <f>F85+G85+H85+I85+K85+M85+O85</f>
        <v>18915</v>
      </c>
      <c r="F85" s="21"/>
      <c r="G85" s="21"/>
      <c r="H85" s="67"/>
      <c r="I85" s="21"/>
      <c r="J85" s="21"/>
      <c r="K85" s="21"/>
      <c r="L85" s="21"/>
      <c r="M85" s="21"/>
      <c r="N85" s="21"/>
      <c r="O85" s="21">
        <v>18915</v>
      </c>
      <c r="P85" s="21" t="s">
        <v>174</v>
      </c>
    </row>
    <row r="86" spans="1:16" ht="15.75" customHeight="1" thickBot="1">
      <c r="A86" s="96">
        <v>56</v>
      </c>
      <c r="B86" s="25"/>
      <c r="C86" s="29" t="s">
        <v>9</v>
      </c>
      <c r="D86" s="25"/>
      <c r="E86" s="30">
        <f>F86+G86+H86+I86+K86+M86+O86</f>
        <v>585</v>
      </c>
      <c r="F86" s="30"/>
      <c r="G86" s="30"/>
      <c r="H86" s="68"/>
      <c r="I86" s="30"/>
      <c r="J86" s="30"/>
      <c r="K86" s="30"/>
      <c r="L86" s="30"/>
      <c r="M86" s="30"/>
      <c r="N86" s="30"/>
      <c r="O86" s="30">
        <v>585</v>
      </c>
      <c r="P86" s="21"/>
    </row>
    <row r="87" spans="1:16" ht="15.75" customHeight="1">
      <c r="A87" s="122">
        <v>57</v>
      </c>
      <c r="B87" s="104" t="s">
        <v>50</v>
      </c>
      <c r="C87" s="106" t="s">
        <v>51</v>
      </c>
      <c r="D87" s="6" t="s">
        <v>68</v>
      </c>
      <c r="E87" s="23">
        <f>F87+G87+H87+I87+K87+M87+O87</f>
        <v>2.5</v>
      </c>
      <c r="F87" s="23"/>
      <c r="G87" s="23"/>
      <c r="H87" s="69"/>
      <c r="I87" s="23">
        <v>2.5</v>
      </c>
      <c r="J87" s="23"/>
      <c r="K87" s="23"/>
      <c r="L87" s="23"/>
      <c r="M87" s="23"/>
      <c r="N87" s="23"/>
      <c r="O87" s="23"/>
      <c r="P87" s="21"/>
    </row>
    <row r="88" spans="1:16" ht="63.75" customHeight="1">
      <c r="A88" s="123"/>
      <c r="B88" s="105"/>
      <c r="C88" s="107"/>
      <c r="D88" s="1" t="s">
        <v>22</v>
      </c>
      <c r="E88" s="21"/>
      <c r="F88" s="21"/>
      <c r="G88" s="21"/>
      <c r="H88" s="67"/>
      <c r="I88" s="21"/>
      <c r="J88" s="21"/>
      <c r="K88" s="21"/>
      <c r="L88" s="21"/>
      <c r="M88" s="21"/>
      <c r="N88" s="21"/>
      <c r="O88" s="21"/>
      <c r="P88" s="21"/>
    </row>
    <row r="89" spans="1:16" ht="15.75" customHeight="1">
      <c r="A89" s="96">
        <v>58</v>
      </c>
      <c r="B89" s="1"/>
      <c r="C89" s="9" t="s">
        <v>7</v>
      </c>
      <c r="E89" s="21"/>
      <c r="F89" s="21"/>
      <c r="G89" s="21"/>
      <c r="H89" s="67"/>
      <c r="I89" s="21"/>
      <c r="J89" s="21"/>
      <c r="K89" s="21"/>
      <c r="L89" s="21"/>
      <c r="M89" s="21"/>
      <c r="N89" s="21"/>
      <c r="O89" s="21"/>
      <c r="P89" s="21"/>
    </row>
    <row r="90" spans="1:16" ht="15.75" customHeight="1">
      <c r="A90" s="96">
        <v>59</v>
      </c>
      <c r="B90" s="1"/>
      <c r="C90" s="9" t="s">
        <v>8</v>
      </c>
      <c r="D90" s="1" t="s">
        <v>158</v>
      </c>
      <c r="E90" s="23"/>
      <c r="F90" s="21"/>
      <c r="G90" s="21"/>
      <c r="H90" s="67"/>
      <c r="I90" s="21"/>
      <c r="J90" s="21"/>
      <c r="K90" s="21"/>
      <c r="L90" s="21"/>
      <c r="M90" s="21"/>
      <c r="N90" s="21"/>
      <c r="O90" s="21"/>
      <c r="P90" s="21"/>
    </row>
    <row r="91" spans="1:16" ht="15.75" customHeight="1" thickBot="1">
      <c r="A91" s="96">
        <v>60</v>
      </c>
      <c r="B91" s="25"/>
      <c r="C91" s="29" t="s">
        <v>9</v>
      </c>
      <c r="D91" s="25"/>
      <c r="E91" s="30"/>
      <c r="F91" s="30"/>
      <c r="G91" s="30"/>
      <c r="H91" s="68"/>
      <c r="I91" s="30"/>
      <c r="J91" s="30"/>
      <c r="K91" s="30"/>
      <c r="L91" s="30"/>
      <c r="M91" s="30"/>
      <c r="N91" s="30"/>
      <c r="O91" s="30"/>
      <c r="P91" s="21"/>
    </row>
    <row r="92" spans="1:16" ht="15.75" customHeight="1">
      <c r="A92" s="122">
        <v>61</v>
      </c>
      <c r="B92" s="104" t="s">
        <v>52</v>
      </c>
      <c r="C92" s="106" t="s">
        <v>53</v>
      </c>
      <c r="D92" s="6" t="s">
        <v>68</v>
      </c>
      <c r="E92" s="23">
        <v>6.688</v>
      </c>
      <c r="F92" s="23"/>
      <c r="G92" s="23"/>
      <c r="H92" s="69"/>
      <c r="I92" s="23">
        <v>6.688</v>
      </c>
      <c r="J92" s="23"/>
      <c r="K92" s="23"/>
      <c r="L92" s="23"/>
      <c r="M92" s="23"/>
      <c r="N92" s="23"/>
      <c r="O92" s="23"/>
      <c r="P92" s="21"/>
    </row>
    <row r="93" spans="1:18" ht="63" customHeight="1">
      <c r="A93" s="123"/>
      <c r="B93" s="105"/>
      <c r="C93" s="107"/>
      <c r="D93" s="1" t="s">
        <v>22</v>
      </c>
      <c r="E93" s="41">
        <f>E96</f>
        <v>6376.71</v>
      </c>
      <c r="F93" s="21"/>
      <c r="G93" s="21"/>
      <c r="H93" s="70">
        <f>H96</f>
        <v>6603.45</v>
      </c>
      <c r="I93" s="21">
        <f>I94+I95+I96</f>
        <v>2032.7</v>
      </c>
      <c r="J93" s="21"/>
      <c r="K93" s="21"/>
      <c r="L93" s="21"/>
      <c r="M93" s="21"/>
      <c r="N93" s="21"/>
      <c r="O93" s="21"/>
      <c r="P93" s="21"/>
      <c r="R93" s="51"/>
    </row>
    <row r="94" spans="1:16" ht="15.75" customHeight="1">
      <c r="A94" s="96">
        <v>62</v>
      </c>
      <c r="B94" s="1"/>
      <c r="C94" s="9" t="s">
        <v>7</v>
      </c>
      <c r="D94" s="1"/>
      <c r="E94" s="21">
        <f aca="true" t="shared" si="5" ref="E94:E101">F94+G94+H94+I94+K94+M94+O94</f>
        <v>0</v>
      </c>
      <c r="F94" s="21"/>
      <c r="G94" s="21"/>
      <c r="H94" s="67">
        <v>0</v>
      </c>
      <c r="I94" s="21">
        <v>0</v>
      </c>
      <c r="J94" s="21"/>
      <c r="K94" s="21"/>
      <c r="L94" s="21"/>
      <c r="M94" s="21"/>
      <c r="N94" s="21"/>
      <c r="O94" s="21"/>
      <c r="P94" s="21"/>
    </row>
    <row r="95" spans="1:16" ht="15.75" customHeight="1">
      <c r="A95" s="96">
        <v>63</v>
      </c>
      <c r="B95" s="1"/>
      <c r="C95" s="9" t="s">
        <v>8</v>
      </c>
      <c r="D95" s="11"/>
      <c r="E95" s="41">
        <f t="shared" si="5"/>
        <v>0</v>
      </c>
      <c r="F95" s="18"/>
      <c r="G95" s="18"/>
      <c r="H95" s="72">
        <v>0</v>
      </c>
      <c r="I95" s="18">
        <v>0</v>
      </c>
      <c r="J95" s="18"/>
      <c r="K95" s="18"/>
      <c r="L95" s="18"/>
      <c r="M95" s="18"/>
      <c r="N95" s="18"/>
      <c r="O95" s="18"/>
      <c r="P95" s="18"/>
    </row>
    <row r="96" spans="1:16" ht="15.75" customHeight="1" thickBot="1">
      <c r="A96" s="96">
        <v>64</v>
      </c>
      <c r="B96" s="25"/>
      <c r="C96" s="29" t="s">
        <v>9</v>
      </c>
      <c r="D96" s="34"/>
      <c r="E96" s="42">
        <v>6376.71</v>
      </c>
      <c r="F96" s="36"/>
      <c r="G96" s="36"/>
      <c r="H96" s="73">
        <v>6603.45</v>
      </c>
      <c r="I96" s="36">
        <v>2032.7</v>
      </c>
      <c r="J96" s="36"/>
      <c r="K96" s="36"/>
      <c r="L96" s="36"/>
      <c r="M96" s="36"/>
      <c r="N96" s="36"/>
      <c r="O96" s="36"/>
      <c r="P96" s="18"/>
    </row>
    <row r="97" spans="1:16" ht="15.75" customHeight="1">
      <c r="A97" s="122">
        <v>65</v>
      </c>
      <c r="B97" s="104" t="s">
        <v>54</v>
      </c>
      <c r="C97" s="106" t="s">
        <v>55</v>
      </c>
      <c r="D97" s="6" t="s">
        <v>68</v>
      </c>
      <c r="E97" s="35">
        <f t="shared" si="5"/>
        <v>13</v>
      </c>
      <c r="F97" s="35"/>
      <c r="G97" s="35"/>
      <c r="H97" s="74"/>
      <c r="I97" s="35"/>
      <c r="J97" s="35"/>
      <c r="K97" s="35"/>
      <c r="L97" s="35"/>
      <c r="M97" s="35">
        <v>13</v>
      </c>
      <c r="N97" s="35"/>
      <c r="O97" s="35"/>
      <c r="P97" s="18"/>
    </row>
    <row r="98" spans="1:18" ht="63" customHeight="1">
      <c r="A98" s="123"/>
      <c r="B98" s="105"/>
      <c r="C98" s="107"/>
      <c r="D98" s="1" t="s">
        <v>22</v>
      </c>
      <c r="E98" s="18">
        <f t="shared" si="5"/>
        <v>29500</v>
      </c>
      <c r="F98" s="18"/>
      <c r="G98" s="18"/>
      <c r="H98" s="75"/>
      <c r="I98" s="18"/>
      <c r="J98" s="18"/>
      <c r="K98" s="18">
        <f>K100+K101</f>
        <v>14214</v>
      </c>
      <c r="L98" s="18" t="s">
        <v>174</v>
      </c>
      <c r="M98" s="18">
        <f>M100+M101+M99</f>
        <v>15286</v>
      </c>
      <c r="N98" s="18" t="s">
        <v>174</v>
      </c>
      <c r="O98" s="18"/>
      <c r="P98" s="18"/>
      <c r="R98" s="51"/>
    </row>
    <row r="99" spans="1:16" ht="31.5">
      <c r="A99" s="96">
        <v>66</v>
      </c>
      <c r="B99" s="1"/>
      <c r="C99" s="9" t="s">
        <v>7</v>
      </c>
      <c r="D99" s="11"/>
      <c r="E99" s="18">
        <f t="shared" si="5"/>
        <v>0</v>
      </c>
      <c r="F99" s="18"/>
      <c r="G99" s="18"/>
      <c r="H99" s="75"/>
      <c r="I99" s="18"/>
      <c r="J99" s="18"/>
      <c r="K99" s="18">
        <v>0</v>
      </c>
      <c r="L99" s="18"/>
      <c r="M99" s="18">
        <v>0</v>
      </c>
      <c r="N99" s="18"/>
      <c r="O99" s="18"/>
      <c r="P99" s="18"/>
    </row>
    <row r="100" spans="1:16" ht="15.75">
      <c r="A100" s="96">
        <v>67</v>
      </c>
      <c r="B100" s="1"/>
      <c r="C100" s="9" t="s">
        <v>8</v>
      </c>
      <c r="D100" s="11"/>
      <c r="E100" s="18">
        <f t="shared" si="5"/>
        <v>28615</v>
      </c>
      <c r="F100" s="18"/>
      <c r="G100" s="18"/>
      <c r="H100" s="75"/>
      <c r="I100" s="18"/>
      <c r="J100" s="18"/>
      <c r="K100" s="18">
        <v>13787.58</v>
      </c>
      <c r="L100" s="18" t="s">
        <v>174</v>
      </c>
      <c r="M100" s="18">
        <v>14827.42</v>
      </c>
      <c r="N100" s="18" t="s">
        <v>174</v>
      </c>
      <c r="O100" s="18"/>
      <c r="P100" s="18"/>
    </row>
    <row r="101" spans="1:16" ht="16.5" thickBot="1">
      <c r="A101" s="96">
        <v>68</v>
      </c>
      <c r="B101" s="25"/>
      <c r="C101" s="29" t="s">
        <v>9</v>
      </c>
      <c r="D101" s="34"/>
      <c r="E101" s="36">
        <f t="shared" si="5"/>
        <v>885</v>
      </c>
      <c r="F101" s="36"/>
      <c r="G101" s="36"/>
      <c r="H101" s="76"/>
      <c r="I101" s="36"/>
      <c r="J101" s="36"/>
      <c r="K101" s="36">
        <v>426.42</v>
      </c>
      <c r="L101" s="36"/>
      <c r="M101" s="36">
        <v>458.58</v>
      </c>
      <c r="N101" s="36"/>
      <c r="O101" s="36"/>
      <c r="P101" s="18"/>
    </row>
    <row r="102" spans="1:16" ht="14.25" customHeight="1">
      <c r="A102" s="122">
        <v>69</v>
      </c>
      <c r="B102" s="104" t="s">
        <v>56</v>
      </c>
      <c r="C102" s="106" t="s">
        <v>156</v>
      </c>
      <c r="D102" s="6" t="s">
        <v>68</v>
      </c>
      <c r="E102" s="35">
        <v>4.26</v>
      </c>
      <c r="F102" s="33"/>
      <c r="G102" s="33"/>
      <c r="H102" s="77"/>
      <c r="I102" s="33"/>
      <c r="J102" s="33"/>
      <c r="K102" s="33"/>
      <c r="L102" s="33"/>
      <c r="M102" s="35"/>
      <c r="N102" s="35"/>
      <c r="O102" s="35">
        <v>4.26</v>
      </c>
      <c r="P102" s="18"/>
    </row>
    <row r="103" spans="1:16" ht="36" customHeight="1">
      <c r="A103" s="123"/>
      <c r="B103" s="105"/>
      <c r="C103" s="107"/>
      <c r="D103" s="1" t="s">
        <v>22</v>
      </c>
      <c r="E103" s="18">
        <f aca="true" t="shared" si="6" ref="E103:E134">F103+G103+H103+I103+K103+M103+O103</f>
        <v>8520</v>
      </c>
      <c r="F103" s="18"/>
      <c r="G103" s="18"/>
      <c r="H103" s="75"/>
      <c r="I103" s="18"/>
      <c r="J103" s="18"/>
      <c r="K103" s="18"/>
      <c r="L103" s="18"/>
      <c r="M103" s="18"/>
      <c r="N103" s="18"/>
      <c r="O103" s="18">
        <f>O105+O106</f>
        <v>8520</v>
      </c>
      <c r="P103" s="18" t="s">
        <v>174</v>
      </c>
    </row>
    <row r="104" spans="1:16" ht="31.5">
      <c r="A104" s="96">
        <v>70</v>
      </c>
      <c r="B104" s="1"/>
      <c r="C104" s="9" t="s">
        <v>7</v>
      </c>
      <c r="D104" s="11"/>
      <c r="E104" s="18">
        <f t="shared" si="6"/>
        <v>0</v>
      </c>
      <c r="F104" s="18"/>
      <c r="G104" s="18"/>
      <c r="H104" s="75"/>
      <c r="I104" s="18"/>
      <c r="J104" s="18"/>
      <c r="K104" s="18"/>
      <c r="L104" s="18"/>
      <c r="M104" s="18"/>
      <c r="N104" s="18"/>
      <c r="O104" s="18">
        <v>0</v>
      </c>
      <c r="P104" s="18"/>
    </row>
    <row r="105" spans="1:16" ht="15.75">
      <c r="A105" s="96">
        <v>71</v>
      </c>
      <c r="B105" s="1"/>
      <c r="C105" s="9" t="s">
        <v>8</v>
      </c>
      <c r="D105" s="11"/>
      <c r="E105" s="18">
        <f t="shared" si="6"/>
        <v>8264.4</v>
      </c>
      <c r="F105" s="18"/>
      <c r="G105" s="18"/>
      <c r="H105" s="75"/>
      <c r="I105" s="18"/>
      <c r="J105" s="18"/>
      <c r="K105" s="18"/>
      <c r="L105" s="18"/>
      <c r="M105" s="18"/>
      <c r="N105" s="18"/>
      <c r="O105" s="18">
        <v>8264.4</v>
      </c>
      <c r="P105" s="18" t="s">
        <v>174</v>
      </c>
    </row>
    <row r="106" spans="1:16" ht="16.5" thickBot="1">
      <c r="A106" s="96">
        <v>72</v>
      </c>
      <c r="B106" s="25"/>
      <c r="C106" s="29" t="s">
        <v>9</v>
      </c>
      <c r="D106" s="34"/>
      <c r="E106" s="36">
        <f t="shared" si="6"/>
        <v>255.6</v>
      </c>
      <c r="F106" s="36"/>
      <c r="G106" s="36"/>
      <c r="H106" s="76"/>
      <c r="I106" s="36"/>
      <c r="J106" s="36"/>
      <c r="K106" s="36"/>
      <c r="L106" s="36"/>
      <c r="M106" s="36"/>
      <c r="N106" s="36"/>
      <c r="O106" s="36">
        <v>255.6</v>
      </c>
      <c r="P106" s="18"/>
    </row>
    <row r="107" spans="1:16" ht="15.75" customHeight="1">
      <c r="A107" s="122">
        <v>73</v>
      </c>
      <c r="B107" s="104" t="s">
        <v>58</v>
      </c>
      <c r="C107" s="106" t="s">
        <v>57</v>
      </c>
      <c r="D107" s="6" t="s">
        <v>68</v>
      </c>
      <c r="E107" s="35">
        <f t="shared" si="6"/>
        <v>0</v>
      </c>
      <c r="F107" s="35"/>
      <c r="G107" s="35"/>
      <c r="H107" s="74"/>
      <c r="I107" s="35"/>
      <c r="J107" s="35"/>
      <c r="K107" s="35"/>
      <c r="L107" s="35"/>
      <c r="M107" s="35"/>
      <c r="N107" s="35"/>
      <c r="O107" s="35"/>
      <c r="P107" s="18"/>
    </row>
    <row r="108" spans="1:16" ht="33" customHeight="1">
      <c r="A108" s="123"/>
      <c r="B108" s="105"/>
      <c r="C108" s="107"/>
      <c r="D108" s="1" t="s">
        <v>22</v>
      </c>
      <c r="E108" s="18">
        <f t="shared" si="6"/>
        <v>0</v>
      </c>
      <c r="F108" s="18"/>
      <c r="G108" s="18"/>
      <c r="H108" s="75"/>
      <c r="I108" s="18"/>
      <c r="J108" s="18"/>
      <c r="K108" s="18"/>
      <c r="L108" s="18"/>
      <c r="M108" s="18"/>
      <c r="N108" s="18"/>
      <c r="O108" s="18"/>
      <c r="P108" s="18"/>
    </row>
    <row r="109" spans="1:16" ht="31.5">
      <c r="A109" s="96">
        <v>74</v>
      </c>
      <c r="B109" s="1"/>
      <c r="C109" s="9" t="s">
        <v>7</v>
      </c>
      <c r="D109" s="11"/>
      <c r="E109" s="18">
        <f t="shared" si="6"/>
        <v>0</v>
      </c>
      <c r="F109" s="18"/>
      <c r="G109" s="18"/>
      <c r="H109" s="75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96">
        <v>75</v>
      </c>
      <c r="B110" s="1"/>
      <c r="C110" s="9" t="s">
        <v>8</v>
      </c>
      <c r="D110" s="11"/>
      <c r="E110" s="18">
        <f t="shared" si="6"/>
        <v>0</v>
      </c>
      <c r="F110" s="18"/>
      <c r="G110" s="18"/>
      <c r="H110" s="75"/>
      <c r="I110" s="18"/>
      <c r="J110" s="18"/>
      <c r="K110" s="18"/>
      <c r="L110" s="18"/>
      <c r="M110" s="18"/>
      <c r="N110" s="18"/>
      <c r="O110" s="18"/>
      <c r="P110" s="18"/>
    </row>
    <row r="111" spans="1:16" ht="16.5" thickBot="1">
      <c r="A111" s="96">
        <v>76</v>
      </c>
      <c r="B111" s="25"/>
      <c r="C111" s="29" t="s">
        <v>9</v>
      </c>
      <c r="D111" s="34"/>
      <c r="E111" s="36">
        <f t="shared" si="6"/>
        <v>0</v>
      </c>
      <c r="F111" s="36"/>
      <c r="G111" s="36"/>
      <c r="H111" s="76"/>
      <c r="I111" s="36"/>
      <c r="J111" s="36"/>
      <c r="K111" s="36"/>
      <c r="L111" s="36"/>
      <c r="M111" s="36"/>
      <c r="N111" s="36"/>
      <c r="O111" s="36"/>
      <c r="P111" s="18"/>
    </row>
    <row r="112" spans="1:16" ht="15.75" customHeight="1">
      <c r="A112" s="122">
        <v>77</v>
      </c>
      <c r="B112" s="104" t="s">
        <v>60</v>
      </c>
      <c r="C112" s="106" t="s">
        <v>59</v>
      </c>
      <c r="D112" s="6" t="s">
        <v>68</v>
      </c>
      <c r="E112" s="35">
        <f t="shared" si="6"/>
        <v>0</v>
      </c>
      <c r="F112" s="35"/>
      <c r="G112" s="35"/>
      <c r="H112" s="74"/>
      <c r="I112" s="35"/>
      <c r="J112" s="35"/>
      <c r="K112" s="35"/>
      <c r="L112" s="35"/>
      <c r="M112" s="35"/>
      <c r="N112" s="35"/>
      <c r="O112" s="35"/>
      <c r="P112" s="18"/>
    </row>
    <row r="113" spans="1:16" ht="63" customHeight="1">
      <c r="A113" s="123"/>
      <c r="B113" s="105"/>
      <c r="C113" s="107"/>
      <c r="D113" s="1" t="s">
        <v>22</v>
      </c>
      <c r="E113" s="18">
        <f t="shared" si="6"/>
        <v>0</v>
      </c>
      <c r="F113" s="18"/>
      <c r="G113" s="18"/>
      <c r="H113" s="75"/>
      <c r="I113" s="18"/>
      <c r="J113" s="18"/>
      <c r="K113" s="18"/>
      <c r="L113" s="18"/>
      <c r="M113" s="18"/>
      <c r="N113" s="18"/>
      <c r="O113" s="18"/>
      <c r="P113" s="18"/>
    </row>
    <row r="114" spans="1:16" ht="31.5">
      <c r="A114" s="96">
        <v>78</v>
      </c>
      <c r="B114" s="1"/>
      <c r="C114" s="9" t="s">
        <v>7</v>
      </c>
      <c r="D114" s="11"/>
      <c r="E114" s="18">
        <f t="shared" si="6"/>
        <v>0</v>
      </c>
      <c r="F114" s="18"/>
      <c r="G114" s="18"/>
      <c r="H114" s="75"/>
      <c r="I114" s="18"/>
      <c r="J114" s="18"/>
      <c r="K114" s="18"/>
      <c r="L114" s="18"/>
      <c r="M114" s="18"/>
      <c r="N114" s="18"/>
      <c r="O114" s="18"/>
      <c r="P114" s="18"/>
    </row>
    <row r="115" spans="1:16" ht="15.75">
      <c r="A115" s="96">
        <v>79</v>
      </c>
      <c r="B115" s="1"/>
      <c r="C115" s="9" t="s">
        <v>8</v>
      </c>
      <c r="D115" s="11"/>
      <c r="E115" s="18">
        <f t="shared" si="6"/>
        <v>0</v>
      </c>
      <c r="F115" s="18"/>
      <c r="G115" s="18"/>
      <c r="H115" s="75"/>
      <c r="I115" s="18"/>
      <c r="J115" s="18"/>
      <c r="K115" s="18"/>
      <c r="L115" s="18"/>
      <c r="M115" s="18"/>
      <c r="N115" s="18"/>
      <c r="O115" s="18"/>
      <c r="P115" s="18"/>
    </row>
    <row r="116" spans="1:16" ht="16.5" thickBot="1">
      <c r="A116" s="96">
        <v>80</v>
      </c>
      <c r="B116" s="25"/>
      <c r="C116" s="29" t="s">
        <v>9</v>
      </c>
      <c r="D116" s="34"/>
      <c r="E116" s="36">
        <f t="shared" si="6"/>
        <v>0</v>
      </c>
      <c r="F116" s="36"/>
      <c r="G116" s="36"/>
      <c r="H116" s="76"/>
      <c r="I116" s="36"/>
      <c r="J116" s="36"/>
      <c r="K116" s="36"/>
      <c r="L116" s="36"/>
      <c r="M116" s="36"/>
      <c r="N116" s="36"/>
      <c r="O116" s="36"/>
      <c r="P116" s="18"/>
    </row>
    <row r="117" spans="1:16" ht="15.75" customHeight="1">
      <c r="A117" s="122">
        <v>81</v>
      </c>
      <c r="B117" s="104" t="s">
        <v>62</v>
      </c>
      <c r="C117" s="106" t="s">
        <v>61</v>
      </c>
      <c r="D117" s="6" t="s">
        <v>68</v>
      </c>
      <c r="E117" s="35">
        <f t="shared" si="6"/>
        <v>0</v>
      </c>
      <c r="F117" s="35"/>
      <c r="G117" s="35"/>
      <c r="H117" s="74"/>
      <c r="I117" s="35"/>
      <c r="J117" s="35"/>
      <c r="K117" s="35"/>
      <c r="L117" s="35"/>
      <c r="M117" s="35"/>
      <c r="N117" s="35"/>
      <c r="O117" s="35"/>
      <c r="P117" s="18"/>
    </row>
    <row r="118" spans="1:16" ht="35.25" customHeight="1">
      <c r="A118" s="123"/>
      <c r="B118" s="105"/>
      <c r="C118" s="107"/>
      <c r="D118" s="1" t="s">
        <v>22</v>
      </c>
      <c r="E118" s="18">
        <f t="shared" si="6"/>
        <v>0</v>
      </c>
      <c r="F118" s="18"/>
      <c r="G118" s="18"/>
      <c r="H118" s="75"/>
      <c r="I118" s="18"/>
      <c r="J118" s="18"/>
      <c r="K118" s="18"/>
      <c r="L118" s="18"/>
      <c r="M118" s="18"/>
      <c r="N118" s="18"/>
      <c r="O118" s="18"/>
      <c r="P118" s="18"/>
    </row>
    <row r="119" spans="1:16" ht="31.5">
      <c r="A119" s="96">
        <v>82</v>
      </c>
      <c r="B119" s="1"/>
      <c r="C119" s="9" t="s">
        <v>7</v>
      </c>
      <c r="D119" s="11"/>
      <c r="E119" s="18">
        <f t="shared" si="6"/>
        <v>0</v>
      </c>
      <c r="F119" s="18"/>
      <c r="G119" s="18"/>
      <c r="H119" s="75"/>
      <c r="I119" s="18"/>
      <c r="J119" s="18"/>
      <c r="K119" s="18"/>
      <c r="L119" s="18"/>
      <c r="M119" s="18"/>
      <c r="N119" s="18"/>
      <c r="O119" s="18"/>
      <c r="P119" s="18"/>
    </row>
    <row r="120" spans="1:16" ht="15.75">
      <c r="A120" s="96">
        <v>83</v>
      </c>
      <c r="B120" s="1"/>
      <c r="C120" s="9" t="s">
        <v>8</v>
      </c>
      <c r="D120" s="11"/>
      <c r="E120" s="18">
        <f t="shared" si="6"/>
        <v>0</v>
      </c>
      <c r="F120" s="18"/>
      <c r="G120" s="18"/>
      <c r="H120" s="75"/>
      <c r="I120" s="18"/>
      <c r="J120" s="18"/>
      <c r="K120" s="18"/>
      <c r="L120" s="18"/>
      <c r="M120" s="18"/>
      <c r="N120" s="18"/>
      <c r="O120" s="18"/>
      <c r="P120" s="18"/>
    </row>
    <row r="121" spans="1:16" ht="16.5" thickBot="1">
      <c r="A121" s="96">
        <v>84</v>
      </c>
      <c r="B121" s="25"/>
      <c r="C121" s="29" t="s">
        <v>9</v>
      </c>
      <c r="D121" s="34"/>
      <c r="E121" s="36">
        <f t="shared" si="6"/>
        <v>0</v>
      </c>
      <c r="F121" s="36"/>
      <c r="G121" s="36"/>
      <c r="H121" s="76"/>
      <c r="I121" s="36"/>
      <c r="J121" s="36"/>
      <c r="K121" s="36"/>
      <c r="L121" s="36"/>
      <c r="M121" s="36"/>
      <c r="N121" s="36"/>
      <c r="O121" s="36"/>
      <c r="P121" s="18"/>
    </row>
    <row r="122" spans="1:16" ht="15.75" customHeight="1">
      <c r="A122" s="122">
        <v>85</v>
      </c>
      <c r="B122" s="104" t="s">
        <v>64</v>
      </c>
      <c r="C122" s="106" t="s">
        <v>63</v>
      </c>
      <c r="D122" s="6" t="s">
        <v>68</v>
      </c>
      <c r="E122" s="35">
        <f t="shared" si="6"/>
        <v>0</v>
      </c>
      <c r="F122" s="35"/>
      <c r="G122" s="35"/>
      <c r="H122" s="74"/>
      <c r="I122" s="35"/>
      <c r="J122" s="35"/>
      <c r="K122" s="35"/>
      <c r="L122" s="35"/>
      <c r="M122" s="35"/>
      <c r="N122" s="35"/>
      <c r="O122" s="35"/>
      <c r="P122" s="18"/>
    </row>
    <row r="123" spans="1:16" ht="30.75" customHeight="1">
      <c r="A123" s="123"/>
      <c r="B123" s="105"/>
      <c r="C123" s="107"/>
      <c r="D123" s="1" t="s">
        <v>22</v>
      </c>
      <c r="E123" s="18">
        <f t="shared" si="6"/>
        <v>0</v>
      </c>
      <c r="F123" s="18"/>
      <c r="G123" s="18"/>
      <c r="H123" s="75"/>
      <c r="I123" s="18"/>
      <c r="J123" s="18"/>
      <c r="K123" s="18"/>
      <c r="L123" s="18"/>
      <c r="M123" s="18"/>
      <c r="N123" s="18"/>
      <c r="O123" s="18"/>
      <c r="P123" s="18"/>
    </row>
    <row r="124" spans="1:16" ht="31.5">
      <c r="A124" s="96">
        <v>86</v>
      </c>
      <c r="B124" s="1"/>
      <c r="C124" s="9" t="s">
        <v>7</v>
      </c>
      <c r="D124" s="11"/>
      <c r="E124" s="18">
        <f t="shared" si="6"/>
        <v>0</v>
      </c>
      <c r="F124" s="18"/>
      <c r="G124" s="18"/>
      <c r="H124" s="75"/>
      <c r="I124" s="18"/>
      <c r="J124" s="18"/>
      <c r="K124" s="18"/>
      <c r="L124" s="18"/>
      <c r="M124" s="18"/>
      <c r="N124" s="18"/>
      <c r="O124" s="18"/>
      <c r="P124" s="18"/>
    </row>
    <row r="125" spans="1:16" ht="15.75">
      <c r="A125" s="96">
        <v>87</v>
      </c>
      <c r="B125" s="1"/>
      <c r="C125" s="9" t="s">
        <v>8</v>
      </c>
      <c r="D125" s="11"/>
      <c r="E125" s="18">
        <f t="shared" si="6"/>
        <v>0</v>
      </c>
      <c r="F125" s="18"/>
      <c r="G125" s="18"/>
      <c r="H125" s="75"/>
      <c r="I125" s="18"/>
      <c r="J125" s="18"/>
      <c r="K125" s="18"/>
      <c r="L125" s="18"/>
      <c r="M125" s="18"/>
      <c r="N125" s="18"/>
      <c r="O125" s="18"/>
      <c r="P125" s="18"/>
    </row>
    <row r="126" spans="1:16" ht="16.5" thickBot="1">
      <c r="A126" s="96">
        <v>88</v>
      </c>
      <c r="B126" s="25"/>
      <c r="C126" s="29" t="s">
        <v>9</v>
      </c>
      <c r="D126" s="34"/>
      <c r="E126" s="36">
        <f t="shared" si="6"/>
        <v>0</v>
      </c>
      <c r="F126" s="36"/>
      <c r="G126" s="36"/>
      <c r="H126" s="76"/>
      <c r="I126" s="36"/>
      <c r="J126" s="36"/>
      <c r="K126" s="36"/>
      <c r="L126" s="36"/>
      <c r="M126" s="36"/>
      <c r="N126" s="36"/>
      <c r="O126" s="36"/>
      <c r="P126" s="18"/>
    </row>
    <row r="127" spans="1:16" ht="15.75" customHeight="1">
      <c r="A127" s="122">
        <v>89</v>
      </c>
      <c r="B127" s="104" t="s">
        <v>66</v>
      </c>
      <c r="C127" s="106" t="s">
        <v>65</v>
      </c>
      <c r="D127" s="6" t="s">
        <v>68</v>
      </c>
      <c r="E127" s="35">
        <f t="shared" si="6"/>
        <v>6.5</v>
      </c>
      <c r="F127" s="35"/>
      <c r="G127" s="35"/>
      <c r="H127" s="74"/>
      <c r="I127" s="35"/>
      <c r="J127" s="35"/>
      <c r="K127" s="35"/>
      <c r="L127" s="35"/>
      <c r="M127" s="35">
        <v>6.5</v>
      </c>
      <c r="N127" s="35"/>
      <c r="O127" s="35"/>
      <c r="P127" s="18"/>
    </row>
    <row r="128" spans="1:16" ht="34.5" customHeight="1">
      <c r="A128" s="123"/>
      <c r="B128" s="105"/>
      <c r="C128" s="107"/>
      <c r="D128" s="1" t="s">
        <v>22</v>
      </c>
      <c r="E128" s="18">
        <f t="shared" si="6"/>
        <v>13000</v>
      </c>
      <c r="F128" s="18"/>
      <c r="G128" s="18"/>
      <c r="H128" s="75"/>
      <c r="I128" s="18"/>
      <c r="J128" s="18"/>
      <c r="K128" s="18"/>
      <c r="L128" s="18"/>
      <c r="M128" s="18">
        <v>13000</v>
      </c>
      <c r="N128" s="18" t="s">
        <v>174</v>
      </c>
      <c r="O128" s="18"/>
      <c r="P128" s="18"/>
    </row>
    <row r="129" spans="1:16" ht="31.5">
      <c r="A129" s="96">
        <v>90</v>
      </c>
      <c r="B129" s="1"/>
      <c r="C129" s="9" t="s">
        <v>7</v>
      </c>
      <c r="D129" s="11"/>
      <c r="E129" s="18">
        <f t="shared" si="6"/>
        <v>0</v>
      </c>
      <c r="F129" s="18"/>
      <c r="G129" s="18"/>
      <c r="H129" s="75"/>
      <c r="I129" s="18"/>
      <c r="J129" s="18"/>
      <c r="K129" s="18"/>
      <c r="L129" s="18"/>
      <c r="M129" s="18">
        <v>0</v>
      </c>
      <c r="N129" s="18"/>
      <c r="O129" s="18"/>
      <c r="P129" s="18"/>
    </row>
    <row r="130" spans="1:16" ht="15.75">
      <c r="A130" s="96">
        <v>91</v>
      </c>
      <c r="B130" s="1"/>
      <c r="C130" s="9" t="s">
        <v>8</v>
      </c>
      <c r="D130" s="11"/>
      <c r="E130" s="18">
        <f t="shared" si="6"/>
        <v>12610</v>
      </c>
      <c r="F130" s="18"/>
      <c r="G130" s="18"/>
      <c r="H130" s="75"/>
      <c r="I130" s="18"/>
      <c r="J130" s="18"/>
      <c r="K130" s="18"/>
      <c r="L130" s="18"/>
      <c r="M130" s="18">
        <v>12610</v>
      </c>
      <c r="N130" s="18" t="s">
        <v>174</v>
      </c>
      <c r="O130" s="18"/>
      <c r="P130" s="18"/>
    </row>
    <row r="131" spans="1:16" ht="16.5" thickBot="1">
      <c r="A131" s="96">
        <v>92</v>
      </c>
      <c r="B131" s="25"/>
      <c r="C131" s="29" t="s">
        <v>9</v>
      </c>
      <c r="D131" s="34"/>
      <c r="E131" s="36">
        <f t="shared" si="6"/>
        <v>390</v>
      </c>
      <c r="F131" s="36"/>
      <c r="G131" s="36"/>
      <c r="H131" s="76"/>
      <c r="I131" s="36"/>
      <c r="J131" s="36"/>
      <c r="K131" s="36"/>
      <c r="L131" s="36"/>
      <c r="M131" s="36">
        <v>390</v>
      </c>
      <c r="N131" s="36"/>
      <c r="O131" s="36"/>
      <c r="P131" s="18"/>
    </row>
    <row r="132" spans="1:16" ht="15.75" customHeight="1">
      <c r="A132" s="122">
        <v>93</v>
      </c>
      <c r="B132" s="104" t="s">
        <v>69</v>
      </c>
      <c r="C132" s="106" t="s">
        <v>67</v>
      </c>
      <c r="D132" s="6" t="s">
        <v>68</v>
      </c>
      <c r="E132" s="35">
        <f t="shared" si="6"/>
        <v>6.5</v>
      </c>
      <c r="F132" s="35"/>
      <c r="G132" s="35"/>
      <c r="H132" s="74"/>
      <c r="I132" s="35"/>
      <c r="J132" s="35"/>
      <c r="K132" s="35"/>
      <c r="L132" s="35"/>
      <c r="M132" s="35"/>
      <c r="N132" s="35"/>
      <c r="O132" s="35">
        <v>6.5</v>
      </c>
      <c r="P132" s="18"/>
    </row>
    <row r="133" spans="1:16" ht="34.5" customHeight="1">
      <c r="A133" s="123"/>
      <c r="B133" s="105"/>
      <c r="C133" s="107"/>
      <c r="D133" s="1" t="s">
        <v>22</v>
      </c>
      <c r="E133" s="18">
        <f t="shared" si="6"/>
        <v>13000</v>
      </c>
      <c r="F133" s="18"/>
      <c r="G133" s="18"/>
      <c r="H133" s="75"/>
      <c r="I133" s="18"/>
      <c r="J133" s="18"/>
      <c r="K133" s="18"/>
      <c r="L133" s="18"/>
      <c r="M133" s="18"/>
      <c r="N133" s="18"/>
      <c r="O133" s="75">
        <f>O134+O135+O136</f>
        <v>13000</v>
      </c>
      <c r="P133" s="75" t="s">
        <v>174</v>
      </c>
    </row>
    <row r="134" spans="1:16" ht="31.5">
      <c r="A134" s="96">
        <v>94</v>
      </c>
      <c r="B134" s="1"/>
      <c r="C134" s="9" t="s">
        <v>7</v>
      </c>
      <c r="D134" s="11"/>
      <c r="E134" s="18">
        <f t="shared" si="6"/>
        <v>0</v>
      </c>
      <c r="F134" s="18"/>
      <c r="G134" s="18"/>
      <c r="H134" s="75"/>
      <c r="I134" s="18"/>
      <c r="J134" s="18"/>
      <c r="K134" s="18"/>
      <c r="L134" s="18"/>
      <c r="M134" s="18"/>
      <c r="N134" s="18"/>
      <c r="O134" s="18">
        <v>0</v>
      </c>
      <c r="P134" s="18"/>
    </row>
    <row r="135" spans="1:16" ht="15.75">
      <c r="A135" s="96">
        <v>95</v>
      </c>
      <c r="B135" s="1"/>
      <c r="C135" s="9" t="s">
        <v>8</v>
      </c>
      <c r="D135" s="11"/>
      <c r="E135" s="18">
        <f aca="true" t="shared" si="7" ref="E135:E166">F135+G135+H135+I135+K135+M135+O135</f>
        <v>12610</v>
      </c>
      <c r="F135" s="18"/>
      <c r="G135" s="18"/>
      <c r="H135" s="75"/>
      <c r="I135" s="18"/>
      <c r="J135" s="18"/>
      <c r="K135" s="18"/>
      <c r="L135" s="18"/>
      <c r="M135" s="18"/>
      <c r="N135" s="18"/>
      <c r="O135" s="18">
        <v>12610</v>
      </c>
      <c r="P135" s="18" t="s">
        <v>174</v>
      </c>
    </row>
    <row r="136" spans="1:16" ht="16.5" thickBot="1">
      <c r="A136" s="96">
        <v>96</v>
      </c>
      <c r="B136" s="25"/>
      <c r="C136" s="29" t="s">
        <v>9</v>
      </c>
      <c r="D136" s="34"/>
      <c r="E136" s="36">
        <f t="shared" si="7"/>
        <v>390</v>
      </c>
      <c r="F136" s="36"/>
      <c r="G136" s="36"/>
      <c r="H136" s="76"/>
      <c r="I136" s="36"/>
      <c r="J136" s="36"/>
      <c r="K136" s="36"/>
      <c r="L136" s="36"/>
      <c r="M136" s="36"/>
      <c r="N136" s="36"/>
      <c r="O136" s="36">
        <v>390</v>
      </c>
      <c r="P136" s="18"/>
    </row>
    <row r="137" spans="1:16" ht="15.75">
      <c r="A137" s="122">
        <v>97</v>
      </c>
      <c r="B137" s="104" t="s">
        <v>71</v>
      </c>
      <c r="C137" s="106" t="s">
        <v>70</v>
      </c>
      <c r="D137" s="6" t="s">
        <v>68</v>
      </c>
      <c r="E137" s="35">
        <f t="shared" si="7"/>
        <v>0</v>
      </c>
      <c r="F137" s="35"/>
      <c r="G137" s="35"/>
      <c r="H137" s="74"/>
      <c r="I137" s="35"/>
      <c r="J137" s="35"/>
      <c r="K137" s="35"/>
      <c r="L137" s="35"/>
      <c r="M137" s="35"/>
      <c r="N137" s="35"/>
      <c r="O137" s="35"/>
      <c r="P137" s="18"/>
    </row>
    <row r="138" spans="1:16" ht="63.75" customHeight="1">
      <c r="A138" s="123"/>
      <c r="B138" s="105"/>
      <c r="C138" s="107"/>
      <c r="D138" s="1" t="s">
        <v>22</v>
      </c>
      <c r="E138" s="18">
        <f t="shared" si="7"/>
        <v>0</v>
      </c>
      <c r="F138" s="18"/>
      <c r="G138" s="18"/>
      <c r="H138" s="75"/>
      <c r="I138" s="18"/>
      <c r="J138" s="18"/>
      <c r="K138" s="18"/>
      <c r="L138" s="18"/>
      <c r="M138" s="18"/>
      <c r="N138" s="18"/>
      <c r="O138" s="18"/>
      <c r="P138" s="18"/>
    </row>
    <row r="139" spans="1:16" ht="31.5">
      <c r="A139" s="96">
        <v>98</v>
      </c>
      <c r="B139" s="1"/>
      <c r="C139" s="9" t="s">
        <v>7</v>
      </c>
      <c r="D139" s="11"/>
      <c r="E139" s="18">
        <f t="shared" si="7"/>
        <v>0</v>
      </c>
      <c r="F139" s="18"/>
      <c r="G139" s="18"/>
      <c r="H139" s="75"/>
      <c r="I139" s="18"/>
      <c r="J139" s="18"/>
      <c r="K139" s="18"/>
      <c r="L139" s="18"/>
      <c r="M139" s="18"/>
      <c r="N139" s="18"/>
      <c r="O139" s="18"/>
      <c r="P139" s="18"/>
    </row>
    <row r="140" spans="1:16" ht="15.75">
      <c r="A140" s="96">
        <v>99</v>
      </c>
      <c r="B140" s="1"/>
      <c r="C140" s="9" t="s">
        <v>8</v>
      </c>
      <c r="D140" s="11"/>
      <c r="E140" s="18">
        <f t="shared" si="7"/>
        <v>0</v>
      </c>
      <c r="F140" s="18"/>
      <c r="G140" s="18"/>
      <c r="H140" s="75"/>
      <c r="I140" s="18"/>
      <c r="J140" s="18"/>
      <c r="K140" s="18"/>
      <c r="L140" s="18"/>
      <c r="M140" s="18"/>
      <c r="N140" s="18"/>
      <c r="O140" s="18"/>
      <c r="P140" s="18"/>
    </row>
    <row r="141" spans="1:16" ht="16.5" thickBot="1">
      <c r="A141" s="96">
        <v>100</v>
      </c>
      <c r="B141" s="25"/>
      <c r="C141" s="29" t="s">
        <v>9</v>
      </c>
      <c r="D141" s="34"/>
      <c r="E141" s="36">
        <f t="shared" si="7"/>
        <v>0</v>
      </c>
      <c r="F141" s="36"/>
      <c r="G141" s="36"/>
      <c r="H141" s="76"/>
      <c r="I141" s="36"/>
      <c r="J141" s="36"/>
      <c r="K141" s="36"/>
      <c r="L141" s="36"/>
      <c r="M141" s="36"/>
      <c r="N141" s="36"/>
      <c r="O141" s="36"/>
      <c r="P141" s="18"/>
    </row>
    <row r="142" spans="1:16" ht="15.75">
      <c r="A142" s="122">
        <v>101</v>
      </c>
      <c r="B142" s="104" t="s">
        <v>73</v>
      </c>
      <c r="C142" s="106" t="s">
        <v>72</v>
      </c>
      <c r="D142" s="6" t="s">
        <v>68</v>
      </c>
      <c r="E142" s="35">
        <f t="shared" si="7"/>
        <v>0</v>
      </c>
      <c r="F142" s="35"/>
      <c r="G142" s="35"/>
      <c r="H142" s="74"/>
      <c r="I142" s="35"/>
      <c r="J142" s="35"/>
      <c r="K142" s="35"/>
      <c r="L142" s="35"/>
      <c r="M142" s="35"/>
      <c r="N142" s="35"/>
      <c r="O142" s="35"/>
      <c r="P142" s="18"/>
    </row>
    <row r="143" spans="1:16" ht="30.75" customHeight="1">
      <c r="A143" s="123"/>
      <c r="B143" s="105"/>
      <c r="C143" s="107"/>
      <c r="D143" s="1" t="s">
        <v>22</v>
      </c>
      <c r="E143" s="18">
        <f t="shared" si="7"/>
        <v>0</v>
      </c>
      <c r="F143" s="18"/>
      <c r="G143" s="18"/>
      <c r="H143" s="75"/>
      <c r="I143" s="18"/>
      <c r="J143" s="18"/>
      <c r="K143" s="18"/>
      <c r="L143" s="18"/>
      <c r="M143" s="18"/>
      <c r="N143" s="18"/>
      <c r="O143" s="18"/>
      <c r="P143" s="18"/>
    </row>
    <row r="144" spans="1:16" ht="31.5">
      <c r="A144" s="96">
        <v>102</v>
      </c>
      <c r="B144" s="1"/>
      <c r="C144" s="9" t="s">
        <v>7</v>
      </c>
      <c r="D144" s="11"/>
      <c r="E144" s="18">
        <f t="shared" si="7"/>
        <v>0</v>
      </c>
      <c r="F144" s="18"/>
      <c r="G144" s="18"/>
      <c r="H144" s="75"/>
      <c r="I144" s="18"/>
      <c r="J144" s="18"/>
      <c r="K144" s="18"/>
      <c r="L144" s="18"/>
      <c r="M144" s="18"/>
      <c r="N144" s="18"/>
      <c r="O144" s="18"/>
      <c r="P144" s="18"/>
    </row>
    <row r="145" spans="1:16" ht="15.75">
      <c r="A145" s="96">
        <v>103</v>
      </c>
      <c r="B145" s="1"/>
      <c r="C145" s="9" t="s">
        <v>8</v>
      </c>
      <c r="D145" s="11"/>
      <c r="E145" s="18">
        <f t="shared" si="7"/>
        <v>0</v>
      </c>
      <c r="F145" s="18"/>
      <c r="G145" s="18"/>
      <c r="H145" s="75"/>
      <c r="I145" s="18"/>
      <c r="J145" s="18"/>
      <c r="K145" s="18"/>
      <c r="L145" s="18"/>
      <c r="M145" s="18"/>
      <c r="N145" s="18"/>
      <c r="O145" s="18"/>
      <c r="P145" s="18"/>
    </row>
    <row r="146" spans="1:16" ht="16.5" thickBot="1">
      <c r="A146" s="96">
        <v>104</v>
      </c>
      <c r="B146" s="25"/>
      <c r="C146" s="29" t="s">
        <v>9</v>
      </c>
      <c r="D146" s="34"/>
      <c r="E146" s="36">
        <f t="shared" si="7"/>
        <v>0</v>
      </c>
      <c r="F146" s="36"/>
      <c r="G146" s="36"/>
      <c r="H146" s="76"/>
      <c r="I146" s="36"/>
      <c r="J146" s="36"/>
      <c r="K146" s="36"/>
      <c r="L146" s="36"/>
      <c r="M146" s="36"/>
      <c r="N146" s="36"/>
      <c r="O146" s="36"/>
      <c r="P146" s="18"/>
    </row>
    <row r="147" spans="1:16" ht="15.75">
      <c r="A147" s="122">
        <v>105</v>
      </c>
      <c r="B147" s="104" t="s">
        <v>75</v>
      </c>
      <c r="C147" s="106" t="s">
        <v>74</v>
      </c>
      <c r="D147" s="6" t="s">
        <v>68</v>
      </c>
      <c r="E147" s="35">
        <f t="shared" si="7"/>
        <v>0</v>
      </c>
      <c r="F147" s="35"/>
      <c r="G147" s="35"/>
      <c r="H147" s="74"/>
      <c r="I147" s="35"/>
      <c r="J147" s="35"/>
      <c r="K147" s="35"/>
      <c r="L147" s="35"/>
      <c r="M147" s="35"/>
      <c r="N147" s="35"/>
      <c r="O147" s="35"/>
      <c r="P147" s="18"/>
    </row>
    <row r="148" spans="1:16" ht="33" customHeight="1">
      <c r="A148" s="123"/>
      <c r="B148" s="105"/>
      <c r="C148" s="107"/>
      <c r="D148" s="1" t="s">
        <v>22</v>
      </c>
      <c r="E148" s="18">
        <f t="shared" si="7"/>
        <v>0</v>
      </c>
      <c r="F148" s="18"/>
      <c r="G148" s="18"/>
      <c r="H148" s="75"/>
      <c r="I148" s="18"/>
      <c r="J148" s="18"/>
      <c r="K148" s="18"/>
      <c r="L148" s="18"/>
      <c r="M148" s="18"/>
      <c r="N148" s="18"/>
      <c r="O148" s="18"/>
      <c r="P148" s="18"/>
    </row>
    <row r="149" spans="1:16" ht="31.5">
      <c r="A149" s="96">
        <v>106</v>
      </c>
      <c r="B149" s="1"/>
      <c r="C149" s="9" t="s">
        <v>7</v>
      </c>
      <c r="D149" s="11"/>
      <c r="E149" s="18">
        <f t="shared" si="7"/>
        <v>0</v>
      </c>
      <c r="F149" s="18"/>
      <c r="G149" s="18"/>
      <c r="H149" s="75"/>
      <c r="I149" s="18"/>
      <c r="J149" s="18"/>
      <c r="K149" s="18"/>
      <c r="L149" s="18"/>
      <c r="M149" s="18"/>
      <c r="N149" s="18"/>
      <c r="O149" s="18"/>
      <c r="P149" s="18"/>
    </row>
    <row r="150" spans="1:16" ht="15.75">
      <c r="A150" s="96">
        <v>107</v>
      </c>
      <c r="B150" s="1"/>
      <c r="C150" s="9" t="s">
        <v>8</v>
      </c>
      <c r="D150" s="11"/>
      <c r="E150" s="18">
        <f t="shared" si="7"/>
        <v>0</v>
      </c>
      <c r="F150" s="18"/>
      <c r="G150" s="18"/>
      <c r="H150" s="75"/>
      <c r="I150" s="18"/>
      <c r="J150" s="18"/>
      <c r="K150" s="18"/>
      <c r="L150" s="18"/>
      <c r="M150" s="18"/>
      <c r="N150" s="18"/>
      <c r="O150" s="18"/>
      <c r="P150" s="18"/>
    </row>
    <row r="151" spans="1:16" ht="16.5" thickBot="1">
      <c r="A151" s="96">
        <v>108</v>
      </c>
      <c r="B151" s="25"/>
      <c r="C151" s="29" t="s">
        <v>9</v>
      </c>
      <c r="D151" s="34"/>
      <c r="E151" s="36">
        <f t="shared" si="7"/>
        <v>0</v>
      </c>
      <c r="F151" s="36"/>
      <c r="G151" s="36"/>
      <c r="H151" s="76"/>
      <c r="I151" s="36"/>
      <c r="J151" s="36"/>
      <c r="K151" s="36"/>
      <c r="L151" s="36"/>
      <c r="M151" s="36"/>
      <c r="N151" s="36"/>
      <c r="O151" s="36"/>
      <c r="P151" s="18"/>
    </row>
    <row r="152" spans="1:16" ht="15.75">
      <c r="A152" s="122">
        <v>109</v>
      </c>
      <c r="B152" s="104" t="s">
        <v>77</v>
      </c>
      <c r="C152" s="106" t="s">
        <v>76</v>
      </c>
      <c r="D152" s="6" t="s">
        <v>68</v>
      </c>
      <c r="E152" s="35">
        <f t="shared" si="7"/>
        <v>0</v>
      </c>
      <c r="F152" s="35"/>
      <c r="G152" s="35"/>
      <c r="H152" s="74"/>
      <c r="I152" s="35"/>
      <c r="J152" s="35"/>
      <c r="K152" s="35"/>
      <c r="L152" s="35"/>
      <c r="M152" s="35"/>
      <c r="N152" s="35"/>
      <c r="O152" s="35"/>
      <c r="P152" s="18"/>
    </row>
    <row r="153" spans="1:16" ht="48" customHeight="1">
      <c r="A153" s="123"/>
      <c r="B153" s="105"/>
      <c r="C153" s="107"/>
      <c r="D153" s="1" t="s">
        <v>22</v>
      </c>
      <c r="E153" s="18">
        <f t="shared" si="7"/>
        <v>0</v>
      </c>
      <c r="F153" s="18"/>
      <c r="G153" s="18"/>
      <c r="H153" s="75"/>
      <c r="I153" s="18"/>
      <c r="J153" s="18"/>
      <c r="K153" s="18"/>
      <c r="L153" s="18"/>
      <c r="M153" s="18"/>
      <c r="N153" s="18"/>
      <c r="O153" s="18"/>
      <c r="P153" s="18"/>
    </row>
    <row r="154" spans="1:16" ht="31.5">
      <c r="A154" s="96">
        <v>110</v>
      </c>
      <c r="B154" s="1"/>
      <c r="C154" s="9" t="s">
        <v>7</v>
      </c>
      <c r="D154" s="11"/>
      <c r="E154" s="18">
        <f t="shared" si="7"/>
        <v>0</v>
      </c>
      <c r="F154" s="18"/>
      <c r="G154" s="18"/>
      <c r="H154" s="75"/>
      <c r="I154" s="18"/>
      <c r="J154" s="18"/>
      <c r="K154" s="18"/>
      <c r="L154" s="18"/>
      <c r="M154" s="18"/>
      <c r="N154" s="18"/>
      <c r="O154" s="18"/>
      <c r="P154" s="18"/>
    </row>
    <row r="155" spans="1:16" ht="15.75">
      <c r="A155" s="96">
        <v>111</v>
      </c>
      <c r="B155" s="1"/>
      <c r="C155" s="9" t="s">
        <v>8</v>
      </c>
      <c r="D155" s="11"/>
      <c r="E155" s="18">
        <f t="shared" si="7"/>
        <v>0</v>
      </c>
      <c r="F155" s="18"/>
      <c r="G155" s="18"/>
      <c r="H155" s="75"/>
      <c r="I155" s="18"/>
      <c r="J155" s="18"/>
      <c r="K155" s="18"/>
      <c r="L155" s="18"/>
      <c r="M155" s="18"/>
      <c r="N155" s="18"/>
      <c r="O155" s="18"/>
      <c r="P155" s="18"/>
    </row>
    <row r="156" spans="1:16" ht="16.5" thickBot="1">
      <c r="A156" s="96">
        <v>112</v>
      </c>
      <c r="B156" s="25"/>
      <c r="C156" s="29" t="s">
        <v>9</v>
      </c>
      <c r="D156" s="34"/>
      <c r="E156" s="36">
        <f t="shared" si="7"/>
        <v>0</v>
      </c>
      <c r="F156" s="36"/>
      <c r="G156" s="36"/>
      <c r="H156" s="76"/>
      <c r="I156" s="36"/>
      <c r="J156" s="36"/>
      <c r="K156" s="36"/>
      <c r="L156" s="36"/>
      <c r="M156" s="36"/>
      <c r="N156" s="36"/>
      <c r="O156" s="36"/>
      <c r="P156" s="18"/>
    </row>
    <row r="157" spans="1:16" ht="15.75">
      <c r="A157" s="122">
        <v>113</v>
      </c>
      <c r="B157" s="104" t="s">
        <v>79</v>
      </c>
      <c r="C157" s="106" t="s">
        <v>78</v>
      </c>
      <c r="D157" s="6" t="s">
        <v>68</v>
      </c>
      <c r="E157" s="35">
        <f t="shared" si="7"/>
        <v>0</v>
      </c>
      <c r="F157" s="35"/>
      <c r="G157" s="35"/>
      <c r="H157" s="74"/>
      <c r="I157" s="35"/>
      <c r="J157" s="35"/>
      <c r="K157" s="35"/>
      <c r="L157" s="35"/>
      <c r="M157" s="35"/>
      <c r="N157" s="35"/>
      <c r="O157" s="35"/>
      <c r="P157" s="18"/>
    </row>
    <row r="158" spans="1:16" ht="47.25" customHeight="1">
      <c r="A158" s="123"/>
      <c r="B158" s="105"/>
      <c r="C158" s="107"/>
      <c r="D158" s="1" t="s">
        <v>22</v>
      </c>
      <c r="E158" s="18">
        <f t="shared" si="7"/>
        <v>0</v>
      </c>
      <c r="F158" s="18"/>
      <c r="G158" s="18"/>
      <c r="H158" s="75"/>
      <c r="I158" s="18"/>
      <c r="J158" s="18"/>
      <c r="K158" s="18"/>
      <c r="L158" s="18"/>
      <c r="M158" s="18"/>
      <c r="N158" s="18"/>
      <c r="O158" s="18"/>
      <c r="P158" s="18"/>
    </row>
    <row r="159" spans="1:16" ht="31.5">
      <c r="A159" s="96">
        <v>114</v>
      </c>
      <c r="B159" s="1"/>
      <c r="C159" s="9" t="s">
        <v>7</v>
      </c>
      <c r="D159" s="11"/>
      <c r="E159" s="18">
        <f t="shared" si="7"/>
        <v>0</v>
      </c>
      <c r="F159" s="18"/>
      <c r="G159" s="18"/>
      <c r="H159" s="75"/>
      <c r="I159" s="18"/>
      <c r="J159" s="18"/>
      <c r="K159" s="18"/>
      <c r="L159" s="18"/>
      <c r="M159" s="18"/>
      <c r="N159" s="18"/>
      <c r="O159" s="18"/>
      <c r="P159" s="18"/>
    </row>
    <row r="160" spans="1:16" ht="15.75">
      <c r="A160" s="96">
        <v>115</v>
      </c>
      <c r="B160" s="1"/>
      <c r="C160" s="9" t="s">
        <v>8</v>
      </c>
      <c r="D160" s="11"/>
      <c r="E160" s="18">
        <f t="shared" si="7"/>
        <v>0</v>
      </c>
      <c r="F160" s="18"/>
      <c r="G160" s="18"/>
      <c r="H160" s="75"/>
      <c r="I160" s="18"/>
      <c r="J160" s="18"/>
      <c r="K160" s="18"/>
      <c r="L160" s="18"/>
      <c r="M160" s="18"/>
      <c r="N160" s="18"/>
      <c r="O160" s="18"/>
      <c r="P160" s="18"/>
    </row>
    <row r="161" spans="1:16" ht="16.5" thickBot="1">
      <c r="A161" s="96">
        <v>116</v>
      </c>
      <c r="B161" s="25"/>
      <c r="C161" s="29" t="s">
        <v>9</v>
      </c>
      <c r="D161" s="34"/>
      <c r="E161" s="36">
        <f t="shared" si="7"/>
        <v>0</v>
      </c>
      <c r="F161" s="36"/>
      <c r="G161" s="36"/>
      <c r="H161" s="76"/>
      <c r="I161" s="36"/>
      <c r="J161" s="36"/>
      <c r="K161" s="36"/>
      <c r="L161" s="36"/>
      <c r="M161" s="36"/>
      <c r="N161" s="36"/>
      <c r="O161" s="36"/>
      <c r="P161" s="18"/>
    </row>
    <row r="162" spans="1:16" ht="15.75">
      <c r="A162" s="122">
        <v>117</v>
      </c>
      <c r="B162" s="104" t="s">
        <v>81</v>
      </c>
      <c r="C162" s="106" t="s">
        <v>80</v>
      </c>
      <c r="D162" s="6" t="s">
        <v>68</v>
      </c>
      <c r="E162" s="35">
        <f t="shared" si="7"/>
        <v>0</v>
      </c>
      <c r="F162" s="35"/>
      <c r="G162" s="35"/>
      <c r="H162" s="74"/>
      <c r="I162" s="35"/>
      <c r="J162" s="35"/>
      <c r="K162" s="35"/>
      <c r="L162" s="35"/>
      <c r="M162" s="35"/>
      <c r="N162" s="35"/>
      <c r="O162" s="35"/>
      <c r="P162" s="18"/>
    </row>
    <row r="163" spans="1:16" ht="32.25" customHeight="1">
      <c r="A163" s="123"/>
      <c r="B163" s="105"/>
      <c r="C163" s="107"/>
      <c r="D163" s="1" t="s">
        <v>22</v>
      </c>
      <c r="E163" s="18">
        <f t="shared" si="7"/>
        <v>0</v>
      </c>
      <c r="F163" s="18"/>
      <c r="G163" s="18"/>
      <c r="H163" s="75"/>
      <c r="I163" s="18"/>
      <c r="J163" s="18"/>
      <c r="K163" s="18"/>
      <c r="L163" s="18"/>
      <c r="M163" s="18"/>
      <c r="N163" s="18"/>
      <c r="O163" s="18"/>
      <c r="P163" s="18"/>
    </row>
    <row r="164" spans="1:16" ht="31.5">
      <c r="A164" s="96">
        <v>118</v>
      </c>
      <c r="B164" s="1"/>
      <c r="C164" s="9" t="s">
        <v>7</v>
      </c>
      <c r="D164" s="11"/>
      <c r="E164" s="18">
        <f t="shared" si="7"/>
        <v>0</v>
      </c>
      <c r="F164" s="18"/>
      <c r="G164" s="18"/>
      <c r="H164" s="75"/>
      <c r="I164" s="18"/>
      <c r="J164" s="18"/>
      <c r="K164" s="18"/>
      <c r="L164" s="18"/>
      <c r="M164" s="18"/>
      <c r="N164" s="18"/>
      <c r="O164" s="18"/>
      <c r="P164" s="18"/>
    </row>
    <row r="165" spans="1:16" ht="15.75">
      <c r="A165" s="96">
        <v>119</v>
      </c>
      <c r="B165" s="1"/>
      <c r="C165" s="9" t="s">
        <v>8</v>
      </c>
      <c r="D165" s="11"/>
      <c r="E165" s="18">
        <f t="shared" si="7"/>
        <v>0</v>
      </c>
      <c r="F165" s="18"/>
      <c r="G165" s="18"/>
      <c r="H165" s="75"/>
      <c r="I165" s="18"/>
      <c r="J165" s="18"/>
      <c r="K165" s="18"/>
      <c r="L165" s="18"/>
      <c r="M165" s="18"/>
      <c r="N165" s="18"/>
      <c r="O165" s="18"/>
      <c r="P165" s="18"/>
    </row>
    <row r="166" spans="1:16" ht="16.5" thickBot="1">
      <c r="A166" s="96">
        <v>120</v>
      </c>
      <c r="B166" s="25"/>
      <c r="C166" s="29" t="s">
        <v>9</v>
      </c>
      <c r="D166" s="34"/>
      <c r="E166" s="36">
        <f t="shared" si="7"/>
        <v>0</v>
      </c>
      <c r="F166" s="36"/>
      <c r="G166" s="36"/>
      <c r="H166" s="76"/>
      <c r="I166" s="36"/>
      <c r="J166" s="36"/>
      <c r="K166" s="36"/>
      <c r="L166" s="36"/>
      <c r="M166" s="36"/>
      <c r="N166" s="36"/>
      <c r="O166" s="36"/>
      <c r="P166" s="18"/>
    </row>
    <row r="167" spans="1:16" ht="15.75">
      <c r="A167" s="122">
        <v>121</v>
      </c>
      <c r="B167" s="104" t="s">
        <v>83</v>
      </c>
      <c r="C167" s="106" t="s">
        <v>82</v>
      </c>
      <c r="D167" s="6" t="s">
        <v>68</v>
      </c>
      <c r="E167" s="35">
        <f aca="true" t="shared" si="8" ref="E167:E203">F167+G167+H167+I167+K167+M167+O167</f>
        <v>0</v>
      </c>
      <c r="F167" s="35"/>
      <c r="G167" s="35"/>
      <c r="H167" s="74"/>
      <c r="I167" s="35"/>
      <c r="J167" s="35"/>
      <c r="K167" s="35"/>
      <c r="L167" s="35"/>
      <c r="M167" s="35"/>
      <c r="N167" s="35"/>
      <c r="O167" s="35"/>
      <c r="P167" s="18"/>
    </row>
    <row r="168" spans="1:16" ht="31.5" customHeight="1">
      <c r="A168" s="123"/>
      <c r="B168" s="105"/>
      <c r="C168" s="107"/>
      <c r="D168" s="1" t="s">
        <v>22</v>
      </c>
      <c r="E168" s="18">
        <f t="shared" si="8"/>
        <v>0</v>
      </c>
      <c r="F168" s="18"/>
      <c r="G168" s="18"/>
      <c r="H168" s="75"/>
      <c r="I168" s="18"/>
      <c r="J168" s="18"/>
      <c r="K168" s="18"/>
      <c r="L168" s="18"/>
      <c r="M168" s="18"/>
      <c r="N168" s="18"/>
      <c r="O168" s="18"/>
      <c r="P168" s="18"/>
    </row>
    <row r="169" spans="1:16" ht="31.5">
      <c r="A169" s="96">
        <v>122</v>
      </c>
      <c r="B169" s="1"/>
      <c r="C169" s="9" t="s">
        <v>7</v>
      </c>
      <c r="D169" s="11"/>
      <c r="E169" s="18">
        <f t="shared" si="8"/>
        <v>0</v>
      </c>
      <c r="F169" s="18"/>
      <c r="G169" s="18"/>
      <c r="H169" s="75"/>
      <c r="I169" s="18"/>
      <c r="J169" s="18"/>
      <c r="K169" s="18"/>
      <c r="L169" s="18"/>
      <c r="M169" s="18"/>
      <c r="N169" s="18"/>
      <c r="O169" s="18"/>
      <c r="P169" s="18"/>
    </row>
    <row r="170" spans="1:16" ht="15.75">
      <c r="A170" s="96">
        <v>123</v>
      </c>
      <c r="B170" s="1"/>
      <c r="C170" s="9" t="s">
        <v>8</v>
      </c>
      <c r="D170" s="11"/>
      <c r="E170" s="18">
        <f t="shared" si="8"/>
        <v>0</v>
      </c>
      <c r="F170" s="18"/>
      <c r="G170" s="18"/>
      <c r="H170" s="75"/>
      <c r="I170" s="18"/>
      <c r="J170" s="18"/>
      <c r="K170" s="18"/>
      <c r="L170" s="18"/>
      <c r="M170" s="18"/>
      <c r="N170" s="18"/>
      <c r="O170" s="18"/>
      <c r="P170" s="18"/>
    </row>
    <row r="171" spans="1:16" ht="16.5" thickBot="1">
      <c r="A171" s="96">
        <v>124</v>
      </c>
      <c r="B171" s="25"/>
      <c r="C171" s="29" t="s">
        <v>9</v>
      </c>
      <c r="D171" s="34"/>
      <c r="E171" s="36">
        <f t="shared" si="8"/>
        <v>0</v>
      </c>
      <c r="F171" s="36"/>
      <c r="G171" s="36"/>
      <c r="H171" s="76"/>
      <c r="I171" s="36"/>
      <c r="J171" s="36"/>
      <c r="K171" s="36"/>
      <c r="L171" s="36"/>
      <c r="M171" s="36"/>
      <c r="N171" s="36"/>
      <c r="O171" s="36"/>
      <c r="P171" s="18"/>
    </row>
    <row r="172" spans="1:16" ht="15.75">
      <c r="A172" s="122">
        <v>125</v>
      </c>
      <c r="B172" s="104" t="s">
        <v>84</v>
      </c>
      <c r="C172" s="106" t="s">
        <v>172</v>
      </c>
      <c r="D172" s="6" t="s">
        <v>68</v>
      </c>
      <c r="E172" s="35">
        <f t="shared" si="8"/>
        <v>8</v>
      </c>
      <c r="F172" s="35"/>
      <c r="G172" s="35"/>
      <c r="H172" s="74"/>
      <c r="I172" s="35"/>
      <c r="J172" s="35"/>
      <c r="K172" s="35"/>
      <c r="L172" s="35"/>
      <c r="M172" s="35"/>
      <c r="N172" s="35"/>
      <c r="O172" s="35">
        <v>8</v>
      </c>
      <c r="P172" s="18"/>
    </row>
    <row r="173" spans="1:16" ht="78" customHeight="1">
      <c r="A173" s="123"/>
      <c r="B173" s="105"/>
      <c r="C173" s="107"/>
      <c r="D173" s="1" t="s">
        <v>22</v>
      </c>
      <c r="E173" s="18">
        <f t="shared" si="8"/>
        <v>0</v>
      </c>
      <c r="F173" s="18"/>
      <c r="G173" s="18"/>
      <c r="H173" s="75"/>
      <c r="I173" s="18"/>
      <c r="J173" s="18"/>
      <c r="K173" s="18"/>
      <c r="L173" s="18"/>
      <c r="M173" s="18"/>
      <c r="N173" s="18"/>
      <c r="O173" s="18"/>
      <c r="P173" s="18"/>
    </row>
    <row r="174" spans="1:16" ht="31.5">
      <c r="A174" s="96">
        <v>126</v>
      </c>
      <c r="B174" s="1"/>
      <c r="C174" s="9" t="s">
        <v>7</v>
      </c>
      <c r="D174" s="11"/>
      <c r="E174" s="18">
        <f t="shared" si="8"/>
        <v>0</v>
      </c>
      <c r="F174" s="18"/>
      <c r="G174" s="18"/>
      <c r="H174" s="75"/>
      <c r="I174" s="18"/>
      <c r="J174" s="18"/>
      <c r="K174" s="18"/>
      <c r="L174" s="18"/>
      <c r="M174" s="18"/>
      <c r="N174" s="18"/>
      <c r="O174" s="18"/>
      <c r="P174" s="18"/>
    </row>
    <row r="175" spans="1:16" ht="15.75">
      <c r="A175" s="96">
        <v>127</v>
      </c>
      <c r="B175" s="1"/>
      <c r="C175" s="9" t="s">
        <v>8</v>
      </c>
      <c r="D175" s="11"/>
      <c r="E175" s="18">
        <f t="shared" si="8"/>
        <v>0</v>
      </c>
      <c r="F175" s="18"/>
      <c r="G175" s="18"/>
      <c r="H175" s="75"/>
      <c r="I175" s="18"/>
      <c r="J175" s="18"/>
      <c r="K175" s="18"/>
      <c r="L175" s="18"/>
      <c r="M175" s="18"/>
      <c r="N175" s="18"/>
      <c r="O175" s="18"/>
      <c r="P175" s="18"/>
    </row>
    <row r="176" spans="1:16" ht="16.5" thickBot="1">
      <c r="A176" s="96">
        <v>128</v>
      </c>
      <c r="B176" s="25"/>
      <c r="C176" s="29" t="s">
        <v>9</v>
      </c>
      <c r="D176" s="34"/>
      <c r="E176" s="36">
        <f t="shared" si="8"/>
        <v>0</v>
      </c>
      <c r="F176" s="36"/>
      <c r="G176" s="36"/>
      <c r="H176" s="76"/>
      <c r="I176" s="36"/>
      <c r="J176" s="36"/>
      <c r="K176" s="36"/>
      <c r="L176" s="36"/>
      <c r="M176" s="36"/>
      <c r="N176" s="36"/>
      <c r="O176" s="36"/>
      <c r="P176" s="18"/>
    </row>
    <row r="177" spans="1:16" ht="15.75">
      <c r="A177" s="122">
        <v>129</v>
      </c>
      <c r="B177" s="104" t="s">
        <v>86</v>
      </c>
      <c r="C177" s="106" t="s">
        <v>85</v>
      </c>
      <c r="D177" s="6" t="s">
        <v>68</v>
      </c>
      <c r="E177" s="35">
        <f t="shared" si="8"/>
        <v>9.5</v>
      </c>
      <c r="F177" s="35"/>
      <c r="G177" s="35"/>
      <c r="H177" s="74"/>
      <c r="I177" s="35"/>
      <c r="J177" s="35"/>
      <c r="K177" s="35"/>
      <c r="L177" s="35"/>
      <c r="M177" s="35"/>
      <c r="N177" s="35"/>
      <c r="O177" s="35">
        <v>9.5</v>
      </c>
      <c r="P177" s="18"/>
    </row>
    <row r="178" spans="1:16" ht="48.75" customHeight="1">
      <c r="A178" s="123"/>
      <c r="B178" s="105"/>
      <c r="C178" s="107"/>
      <c r="D178" s="1" t="s">
        <v>22</v>
      </c>
      <c r="E178" s="18">
        <f t="shared" si="8"/>
        <v>20200</v>
      </c>
      <c r="F178" s="18"/>
      <c r="G178" s="18"/>
      <c r="H178" s="75"/>
      <c r="I178" s="18"/>
      <c r="J178" s="18"/>
      <c r="K178" s="18"/>
      <c r="L178" s="18"/>
      <c r="M178" s="18"/>
      <c r="N178" s="18"/>
      <c r="O178" s="75">
        <v>20200</v>
      </c>
      <c r="P178" s="75" t="s">
        <v>174</v>
      </c>
    </row>
    <row r="179" spans="1:16" ht="31.5">
      <c r="A179" s="96">
        <v>130</v>
      </c>
      <c r="B179" s="1"/>
      <c r="C179" s="9" t="s">
        <v>7</v>
      </c>
      <c r="D179" s="11"/>
      <c r="E179" s="18">
        <f t="shared" si="8"/>
        <v>0</v>
      </c>
      <c r="F179" s="18"/>
      <c r="G179" s="18"/>
      <c r="H179" s="75"/>
      <c r="I179" s="18"/>
      <c r="J179" s="18"/>
      <c r="K179" s="18"/>
      <c r="L179" s="18"/>
      <c r="M179" s="18"/>
      <c r="N179" s="18"/>
      <c r="O179" s="18">
        <v>0</v>
      </c>
      <c r="P179" s="18"/>
    </row>
    <row r="180" spans="1:16" ht="15.75">
      <c r="A180" s="96">
        <v>131</v>
      </c>
      <c r="B180" s="1"/>
      <c r="C180" s="9" t="s">
        <v>8</v>
      </c>
      <c r="D180" s="11"/>
      <c r="E180" s="18">
        <f t="shared" si="8"/>
        <v>19594</v>
      </c>
      <c r="F180" s="18"/>
      <c r="G180" s="18"/>
      <c r="H180" s="75"/>
      <c r="I180" s="18"/>
      <c r="J180" s="18"/>
      <c r="K180" s="18"/>
      <c r="L180" s="18"/>
      <c r="M180" s="18"/>
      <c r="N180" s="18"/>
      <c r="O180" s="18">
        <v>19594</v>
      </c>
      <c r="P180" s="18" t="s">
        <v>174</v>
      </c>
    </row>
    <row r="181" spans="1:16" ht="16.5" thickBot="1">
      <c r="A181" s="96">
        <v>132</v>
      </c>
      <c r="B181" s="25"/>
      <c r="C181" s="29" t="s">
        <v>9</v>
      </c>
      <c r="D181" s="34"/>
      <c r="E181" s="36">
        <f t="shared" si="8"/>
        <v>606</v>
      </c>
      <c r="F181" s="36"/>
      <c r="G181" s="36"/>
      <c r="H181" s="76"/>
      <c r="I181" s="36"/>
      <c r="J181" s="36"/>
      <c r="K181" s="36"/>
      <c r="L181" s="36"/>
      <c r="M181" s="36"/>
      <c r="N181" s="36"/>
      <c r="O181" s="36">
        <v>606</v>
      </c>
      <c r="P181" s="18"/>
    </row>
    <row r="182" spans="1:16" ht="15.75">
      <c r="A182" s="122">
        <v>133</v>
      </c>
      <c r="B182" s="104" t="s">
        <v>89</v>
      </c>
      <c r="C182" s="106" t="s">
        <v>87</v>
      </c>
      <c r="D182" s="6" t="s">
        <v>68</v>
      </c>
      <c r="E182" s="35">
        <f t="shared" si="8"/>
        <v>0</v>
      </c>
      <c r="F182" s="35"/>
      <c r="G182" s="35"/>
      <c r="H182" s="74"/>
      <c r="I182" s="35"/>
      <c r="J182" s="35"/>
      <c r="K182" s="35"/>
      <c r="L182" s="35"/>
      <c r="M182" s="35"/>
      <c r="N182" s="35"/>
      <c r="O182" s="35"/>
      <c r="P182" s="18"/>
    </row>
    <row r="183" spans="1:16" ht="30" customHeight="1">
      <c r="A183" s="123"/>
      <c r="B183" s="105"/>
      <c r="C183" s="107"/>
      <c r="D183" s="1" t="s">
        <v>22</v>
      </c>
      <c r="E183" s="18">
        <f t="shared" si="8"/>
        <v>0</v>
      </c>
      <c r="F183" s="18"/>
      <c r="G183" s="18"/>
      <c r="H183" s="75"/>
      <c r="I183" s="18"/>
      <c r="J183" s="18"/>
      <c r="K183" s="18"/>
      <c r="L183" s="18"/>
      <c r="M183" s="18"/>
      <c r="N183" s="18"/>
      <c r="O183" s="18"/>
      <c r="P183" s="18"/>
    </row>
    <row r="184" spans="1:16" ht="31.5">
      <c r="A184" s="96">
        <v>134</v>
      </c>
      <c r="B184" s="1"/>
      <c r="C184" s="9" t="s">
        <v>7</v>
      </c>
      <c r="D184" s="11"/>
      <c r="E184" s="18">
        <f t="shared" si="8"/>
        <v>0</v>
      </c>
      <c r="F184" s="18"/>
      <c r="G184" s="18"/>
      <c r="H184" s="75"/>
      <c r="I184" s="18"/>
      <c r="J184" s="18"/>
      <c r="K184" s="18"/>
      <c r="L184" s="18"/>
      <c r="M184" s="18"/>
      <c r="N184" s="18"/>
      <c r="O184" s="18"/>
      <c r="P184" s="18"/>
    </row>
    <row r="185" spans="1:16" ht="15.75">
      <c r="A185" s="96">
        <v>135</v>
      </c>
      <c r="B185" s="1"/>
      <c r="C185" s="9" t="s">
        <v>8</v>
      </c>
      <c r="D185" s="11"/>
      <c r="E185" s="18">
        <f t="shared" si="8"/>
        <v>0</v>
      </c>
      <c r="F185" s="18"/>
      <c r="G185" s="18"/>
      <c r="H185" s="75"/>
      <c r="I185" s="18"/>
      <c r="J185" s="18"/>
      <c r="K185" s="18"/>
      <c r="L185" s="18"/>
      <c r="M185" s="18"/>
      <c r="N185" s="18"/>
      <c r="O185" s="18"/>
      <c r="P185" s="18"/>
    </row>
    <row r="186" spans="1:16" ht="16.5" thickBot="1">
      <c r="A186" s="96">
        <v>136</v>
      </c>
      <c r="B186" s="25"/>
      <c r="C186" s="29" t="s">
        <v>9</v>
      </c>
      <c r="D186" s="34"/>
      <c r="E186" s="36">
        <f t="shared" si="8"/>
        <v>0</v>
      </c>
      <c r="F186" s="36"/>
      <c r="G186" s="36"/>
      <c r="H186" s="76"/>
      <c r="I186" s="36"/>
      <c r="J186" s="36"/>
      <c r="K186" s="36"/>
      <c r="L186" s="36"/>
      <c r="M186" s="36"/>
      <c r="N186" s="36"/>
      <c r="O186" s="36"/>
      <c r="P186" s="18"/>
    </row>
    <row r="187" spans="1:16" ht="15.75">
      <c r="A187" s="122">
        <v>137</v>
      </c>
      <c r="B187" s="104" t="s">
        <v>157</v>
      </c>
      <c r="C187" s="106" t="s">
        <v>88</v>
      </c>
      <c r="D187" s="6" t="s">
        <v>68</v>
      </c>
      <c r="E187" s="35">
        <f t="shared" si="8"/>
        <v>0</v>
      </c>
      <c r="F187" s="35"/>
      <c r="G187" s="35"/>
      <c r="H187" s="74"/>
      <c r="I187" s="35"/>
      <c r="J187" s="35"/>
      <c r="K187" s="35"/>
      <c r="L187" s="35"/>
      <c r="M187" s="35"/>
      <c r="N187" s="35"/>
      <c r="O187" s="35"/>
      <c r="P187" s="18"/>
    </row>
    <row r="188" spans="1:16" ht="46.5" customHeight="1">
      <c r="A188" s="123"/>
      <c r="B188" s="105"/>
      <c r="C188" s="107"/>
      <c r="D188" s="1" t="s">
        <v>22</v>
      </c>
      <c r="E188" s="18">
        <f t="shared" si="8"/>
        <v>0</v>
      </c>
      <c r="F188" s="18"/>
      <c r="G188" s="18"/>
      <c r="H188" s="75"/>
      <c r="I188" s="18"/>
      <c r="J188" s="18"/>
      <c r="K188" s="18"/>
      <c r="L188" s="18"/>
      <c r="M188" s="18"/>
      <c r="N188" s="18"/>
      <c r="O188" s="18"/>
      <c r="P188" s="18"/>
    </row>
    <row r="189" spans="1:16" ht="31.5">
      <c r="A189" s="96">
        <v>138</v>
      </c>
      <c r="B189" s="1"/>
      <c r="C189" s="9" t="s">
        <v>7</v>
      </c>
      <c r="D189" s="11"/>
      <c r="E189" s="18">
        <f t="shared" si="8"/>
        <v>0</v>
      </c>
      <c r="F189" s="18"/>
      <c r="G189" s="18"/>
      <c r="H189" s="75"/>
      <c r="I189" s="18"/>
      <c r="J189" s="18"/>
      <c r="K189" s="18"/>
      <c r="L189" s="18"/>
      <c r="M189" s="18"/>
      <c r="N189" s="18"/>
      <c r="O189" s="18"/>
      <c r="P189" s="18"/>
    </row>
    <row r="190" spans="1:16" ht="15.75">
      <c r="A190" s="96">
        <v>139</v>
      </c>
      <c r="B190" s="1"/>
      <c r="C190" s="9" t="s">
        <v>8</v>
      </c>
      <c r="D190" s="11"/>
      <c r="E190" s="18">
        <f t="shared" si="8"/>
        <v>0</v>
      </c>
      <c r="F190" s="18"/>
      <c r="G190" s="18"/>
      <c r="H190" s="75"/>
      <c r="I190" s="18"/>
      <c r="J190" s="18"/>
      <c r="K190" s="18"/>
      <c r="L190" s="18"/>
      <c r="M190" s="18"/>
      <c r="N190" s="18"/>
      <c r="O190" s="18"/>
      <c r="P190" s="18"/>
    </row>
    <row r="191" spans="1:16" ht="16.5" thickBot="1">
      <c r="A191" s="96">
        <v>140</v>
      </c>
      <c r="B191" s="25"/>
      <c r="C191" s="29" t="s">
        <v>9</v>
      </c>
      <c r="D191" s="34"/>
      <c r="E191" s="36">
        <f t="shared" si="8"/>
        <v>0</v>
      </c>
      <c r="F191" s="36"/>
      <c r="G191" s="36"/>
      <c r="H191" s="76"/>
      <c r="I191" s="36"/>
      <c r="J191" s="36"/>
      <c r="K191" s="36"/>
      <c r="L191" s="36"/>
      <c r="M191" s="36"/>
      <c r="N191" s="36"/>
      <c r="O191" s="36"/>
      <c r="P191" s="18"/>
    </row>
    <row r="192" spans="1:16" ht="15.75">
      <c r="A192" s="122">
        <v>141</v>
      </c>
      <c r="B192" s="104" t="s">
        <v>165</v>
      </c>
      <c r="C192" s="106" t="s">
        <v>170</v>
      </c>
      <c r="D192" s="6" t="s">
        <v>68</v>
      </c>
      <c r="E192" s="35">
        <f>F192+G192+H192+I192+K192+M192+O192</f>
        <v>1.2</v>
      </c>
      <c r="F192" s="35"/>
      <c r="G192" s="35"/>
      <c r="H192" s="74"/>
      <c r="I192" s="74"/>
      <c r="J192" s="74"/>
      <c r="K192" s="35">
        <v>1.2</v>
      </c>
      <c r="L192" s="35"/>
      <c r="M192" s="35"/>
      <c r="N192" s="35"/>
      <c r="O192" s="35"/>
      <c r="P192" s="18"/>
    </row>
    <row r="193" spans="1:16" ht="126.75" customHeight="1">
      <c r="A193" s="123"/>
      <c r="B193" s="105"/>
      <c r="C193" s="107"/>
      <c r="D193" s="1" t="s">
        <v>22</v>
      </c>
      <c r="E193" s="18">
        <f>F193+G193+H193+I193+K193+M193+O193</f>
        <v>779.71</v>
      </c>
      <c r="F193" s="82"/>
      <c r="G193" s="82"/>
      <c r="H193" s="80"/>
      <c r="I193" s="80">
        <f>I194+I195+I196</f>
        <v>385.15</v>
      </c>
      <c r="J193" s="80"/>
      <c r="K193" s="82">
        <f>K196</f>
        <v>394.56</v>
      </c>
      <c r="L193" s="82"/>
      <c r="M193" s="82"/>
      <c r="N193" s="82"/>
      <c r="O193" s="82"/>
      <c r="P193" s="18"/>
    </row>
    <row r="194" spans="1:16" ht="15.75">
      <c r="A194" s="96">
        <v>142</v>
      </c>
      <c r="B194" s="1"/>
      <c r="C194" s="9" t="s">
        <v>7</v>
      </c>
      <c r="D194" s="11"/>
      <c r="E194" s="18">
        <f>F194+G194+H194+I194+K194+M194+O194</f>
        <v>0</v>
      </c>
      <c r="F194" s="18"/>
      <c r="G194" s="18"/>
      <c r="H194" s="75"/>
      <c r="I194" s="75"/>
      <c r="J194" s="75"/>
      <c r="K194" s="18"/>
      <c r="L194" s="18"/>
      <c r="M194" s="18"/>
      <c r="N194" s="18"/>
      <c r="O194" s="18"/>
      <c r="P194" s="18"/>
    </row>
    <row r="195" spans="1:16" ht="15.75">
      <c r="A195" s="96">
        <v>143</v>
      </c>
      <c r="B195" s="1"/>
      <c r="C195" s="9" t="s">
        <v>8</v>
      </c>
      <c r="D195" s="11"/>
      <c r="E195" s="18">
        <f>F195+G195+H195+I195+K195+M195+O195</f>
        <v>0</v>
      </c>
      <c r="F195" s="18"/>
      <c r="G195" s="18"/>
      <c r="H195" s="75"/>
      <c r="I195" s="75"/>
      <c r="J195" s="75"/>
      <c r="K195" s="18"/>
      <c r="L195" s="18"/>
      <c r="M195" s="18"/>
      <c r="N195" s="18"/>
      <c r="O195" s="18"/>
      <c r="P195" s="18"/>
    </row>
    <row r="196" spans="1:16" ht="16.5" thickBot="1">
      <c r="A196" s="96">
        <v>144</v>
      </c>
      <c r="B196" s="25"/>
      <c r="C196" s="29" t="s">
        <v>9</v>
      </c>
      <c r="D196" s="34"/>
      <c r="E196" s="36">
        <f>F196+G196+H196+I196+K196+M196+O196</f>
        <v>779.71</v>
      </c>
      <c r="F196" s="36"/>
      <c r="G196" s="36"/>
      <c r="H196" s="76"/>
      <c r="I196" s="76">
        <v>385.15</v>
      </c>
      <c r="J196" s="76"/>
      <c r="K196" s="36">
        <f>409.6-15.04</f>
        <v>394.56</v>
      </c>
      <c r="L196" s="36"/>
      <c r="M196" s="36"/>
      <c r="N196" s="36"/>
      <c r="O196" s="36"/>
      <c r="P196" s="18"/>
    </row>
    <row r="197" spans="1:16" ht="15.75">
      <c r="A197" s="122">
        <v>145</v>
      </c>
      <c r="B197" s="104" t="s">
        <v>169</v>
      </c>
      <c r="C197" s="106" t="s">
        <v>164</v>
      </c>
      <c r="D197" s="6" t="s">
        <v>68</v>
      </c>
      <c r="E197" s="35">
        <f t="shared" si="8"/>
        <v>0</v>
      </c>
      <c r="F197" s="23"/>
      <c r="G197" s="23"/>
      <c r="H197" s="69"/>
      <c r="I197" s="23"/>
      <c r="J197" s="23"/>
      <c r="K197" s="23"/>
      <c r="L197" s="23"/>
      <c r="M197" s="23"/>
      <c r="N197" s="23"/>
      <c r="O197" s="23"/>
      <c r="P197" s="21"/>
    </row>
    <row r="198" spans="1:16" ht="32.25" customHeight="1">
      <c r="A198" s="123"/>
      <c r="B198" s="105"/>
      <c r="C198" s="107"/>
      <c r="D198" s="1" t="s">
        <v>22</v>
      </c>
      <c r="E198" s="18">
        <f t="shared" si="8"/>
        <v>0</v>
      </c>
      <c r="F198" s="45"/>
      <c r="G198" s="21"/>
      <c r="H198" s="67"/>
      <c r="I198" s="21"/>
      <c r="J198" s="21"/>
      <c r="K198" s="21"/>
      <c r="L198" s="21"/>
      <c r="M198" s="21"/>
      <c r="N198" s="21"/>
      <c r="O198" s="21"/>
      <c r="P198" s="21"/>
    </row>
    <row r="199" spans="1:16" ht="15.75">
      <c r="A199" s="96">
        <v>146</v>
      </c>
      <c r="B199" s="1"/>
      <c r="C199" s="9" t="s">
        <v>7</v>
      </c>
      <c r="D199" s="1"/>
      <c r="E199" s="18">
        <f t="shared" si="8"/>
        <v>0</v>
      </c>
      <c r="F199" s="21"/>
      <c r="G199" s="21"/>
      <c r="H199" s="67"/>
      <c r="I199" s="21"/>
      <c r="J199" s="21"/>
      <c r="K199" s="21"/>
      <c r="L199" s="21"/>
      <c r="M199" s="21"/>
      <c r="N199" s="21"/>
      <c r="O199" s="21"/>
      <c r="P199" s="21"/>
    </row>
    <row r="200" spans="1:16" ht="15.75">
      <c r="A200" s="96">
        <v>147</v>
      </c>
      <c r="B200" s="1"/>
      <c r="C200" s="9" t="s">
        <v>8</v>
      </c>
      <c r="D200" s="1"/>
      <c r="E200" s="18">
        <f t="shared" si="8"/>
        <v>0</v>
      </c>
      <c r="F200" s="21"/>
      <c r="G200" s="21"/>
      <c r="H200" s="67"/>
      <c r="I200" s="21"/>
      <c r="J200" s="21"/>
      <c r="K200" s="21"/>
      <c r="L200" s="21"/>
      <c r="M200" s="21"/>
      <c r="N200" s="21"/>
      <c r="O200" s="21"/>
      <c r="P200" s="21"/>
    </row>
    <row r="201" spans="1:16" ht="16.5" thickBot="1">
      <c r="A201" s="96">
        <v>148</v>
      </c>
      <c r="B201" s="25"/>
      <c r="C201" s="29" t="s">
        <v>9</v>
      </c>
      <c r="D201" s="25"/>
      <c r="E201" s="36">
        <f t="shared" si="8"/>
        <v>0</v>
      </c>
      <c r="F201" s="30"/>
      <c r="G201" s="30"/>
      <c r="H201" s="68"/>
      <c r="I201" s="30"/>
      <c r="J201" s="30"/>
      <c r="K201" s="30"/>
      <c r="L201" s="30"/>
      <c r="M201" s="30"/>
      <c r="N201" s="30"/>
      <c r="O201" s="30"/>
      <c r="P201" s="21"/>
    </row>
    <row r="202" spans="1:18" ht="126">
      <c r="A202" s="96">
        <v>149</v>
      </c>
      <c r="B202" s="37" t="s">
        <v>90</v>
      </c>
      <c r="C202" s="38" t="s">
        <v>91</v>
      </c>
      <c r="D202" s="37" t="s">
        <v>22</v>
      </c>
      <c r="E202" s="97">
        <f>F202+G202+H202+I202+K202+M202+O202</f>
        <v>61757.32800000001</v>
      </c>
      <c r="F202" s="37">
        <f>F203+F205+F207+F208+F209+F210+F211+F212+F213+F214+F215+F216+F217+F218+F219+F220+F222+F223+F224+F225+F226+F227+F228+F229+F230+F231+F232+F233+F234</f>
        <v>6873.5599999999995</v>
      </c>
      <c r="G202" s="37">
        <f>G203+G205+G207+G208+G209+G210+G211+G212+G213+G214+G215+G216+G217+G218+G219+G220+G222+G223+G224+G225+G226+G227+G228+G229+G230+G231+G232+G233+G234</f>
        <v>6714.732</v>
      </c>
      <c r="H202" s="81">
        <f>H203+H205+H207+H208+H209+H210+H211+H212+H213+H214+H215+H216+H217+H218+H219+H220+H221+H222+H223+H224+H225+H226+H227+H228+H229+H230+H231+H232+H233+H234+H235</f>
        <v>33898.936</v>
      </c>
      <c r="I202" s="37">
        <f>I203+I205+I207+I208+I209+I210+I211+I212+I213+I214+I215+I216+I217+I218+I219+I220+I221+I222+I223+I224+I225+I226+I227+I228+I229+I230+I231+I232+I233+I234+I235+I204+I206</f>
        <v>4867.3</v>
      </c>
      <c r="J202" s="37"/>
      <c r="K202" s="37">
        <f>K203+K205+K207+K208+K209+K210+K211+K212+K213+K214+K215+K216+K217+K218+K219+K220+K221+K222+K223+K224+K225+K226+K227+K228+K229+K230+K231+K232+K233+K234+K235</f>
        <v>7100</v>
      </c>
      <c r="L202" s="37"/>
      <c r="M202" s="37">
        <f>M203+M205+M207+M208+M209+M210+M211+M212+M213+M214+M215+M216+M217+M218+M219+M220+M221+M222+M223+M224+M225+M226+M227+M228+M229+M230+M231+M232+M233+M234+M235</f>
        <v>1151.4</v>
      </c>
      <c r="N202" s="37"/>
      <c r="O202" s="37">
        <f>O203+O205+O207+O208+O209+O210+O211+O212+O213+O214+O215+O216+O217+O218+O219+O220+O221+O222+O223+O224+O225+O226+O227+O228+O229+O230+O231+O232+O233+O234+O235</f>
        <v>1151.4</v>
      </c>
      <c r="P202" s="93"/>
      <c r="R202">
        <f>4867.3-I202</f>
        <v>0</v>
      </c>
    </row>
    <row r="203" spans="1:16" ht="15.75">
      <c r="A203" s="96">
        <v>150</v>
      </c>
      <c r="B203" s="14" t="s">
        <v>92</v>
      </c>
      <c r="C203" s="13" t="s">
        <v>93</v>
      </c>
      <c r="D203" s="18" t="s">
        <v>22</v>
      </c>
      <c r="E203" s="18">
        <f t="shared" si="8"/>
        <v>388.4</v>
      </c>
      <c r="F203" s="18">
        <v>388.4</v>
      </c>
      <c r="G203" s="18"/>
      <c r="H203" s="75"/>
      <c r="I203" s="18"/>
      <c r="J203" s="18"/>
      <c r="K203" s="18"/>
      <c r="L203" s="18"/>
      <c r="M203" s="18"/>
      <c r="N203" s="18"/>
      <c r="O203" s="18"/>
      <c r="P203" s="18"/>
    </row>
    <row r="204" spans="1:16" ht="15.75">
      <c r="A204" s="96"/>
      <c r="B204" s="14" t="s">
        <v>94</v>
      </c>
      <c r="C204" s="13" t="s">
        <v>175</v>
      </c>
      <c r="D204" s="18" t="s">
        <v>22</v>
      </c>
      <c r="E204" s="18">
        <v>0</v>
      </c>
      <c r="F204" s="18"/>
      <c r="G204" s="18"/>
      <c r="H204" s="75"/>
      <c r="I204" s="18"/>
      <c r="J204" s="18"/>
      <c r="K204" s="18"/>
      <c r="L204" s="18"/>
      <c r="M204" s="18"/>
      <c r="N204" s="18"/>
      <c r="O204" s="18"/>
      <c r="P204" s="18"/>
    </row>
    <row r="205" spans="1:16" ht="45.75" customHeight="1">
      <c r="A205" s="96">
        <v>151</v>
      </c>
      <c r="B205" s="14" t="s">
        <v>95</v>
      </c>
      <c r="C205" s="16" t="s">
        <v>176</v>
      </c>
      <c r="D205" s="18" t="s">
        <v>22</v>
      </c>
      <c r="E205" s="18">
        <f>F205+G205+H205+I205+K205+M205+O205</f>
        <v>1925.1676</v>
      </c>
      <c r="F205" s="18"/>
      <c r="G205" s="18">
        <v>1016.196</v>
      </c>
      <c r="H205" s="75"/>
      <c r="I205" s="18">
        <v>908.9716</v>
      </c>
      <c r="J205" s="18"/>
      <c r="K205" s="18"/>
      <c r="L205" s="18"/>
      <c r="M205" s="18"/>
      <c r="N205" s="18"/>
      <c r="O205" s="18"/>
      <c r="P205" s="18"/>
    </row>
    <row r="206" spans="1:16" ht="61.5" customHeight="1">
      <c r="A206" s="96"/>
      <c r="B206" s="14" t="s">
        <v>96</v>
      </c>
      <c r="C206" s="16" t="s">
        <v>177</v>
      </c>
      <c r="D206" s="18" t="s">
        <v>22</v>
      </c>
      <c r="E206" s="18">
        <f>I206</f>
        <v>1460</v>
      </c>
      <c r="F206" s="18"/>
      <c r="G206" s="18"/>
      <c r="H206" s="75"/>
      <c r="I206" s="18">
        <v>1460</v>
      </c>
      <c r="J206" s="18"/>
      <c r="K206" s="18"/>
      <c r="L206" s="18"/>
      <c r="M206" s="18"/>
      <c r="N206" s="18"/>
      <c r="O206" s="18"/>
      <c r="P206" s="18"/>
    </row>
    <row r="207" spans="1:16" ht="15.75">
      <c r="A207" s="96">
        <v>152</v>
      </c>
      <c r="B207" s="14" t="s">
        <v>97</v>
      </c>
      <c r="C207" s="13" t="s">
        <v>110</v>
      </c>
      <c r="D207" s="18" t="s">
        <v>22</v>
      </c>
      <c r="E207" s="18">
        <f aca="true" t="shared" si="9" ref="E207:E234">F207+G207+H207+I207+K207+M207+O207</f>
        <v>535.4</v>
      </c>
      <c r="F207" s="18">
        <v>535.4</v>
      </c>
      <c r="G207" s="18"/>
      <c r="H207" s="75"/>
      <c r="I207" s="18"/>
      <c r="J207" s="18"/>
      <c r="K207" s="18"/>
      <c r="L207" s="18"/>
      <c r="M207" s="18"/>
      <c r="N207" s="18"/>
      <c r="O207" s="18"/>
      <c r="P207" s="18"/>
    </row>
    <row r="208" spans="1:16" ht="15.75">
      <c r="A208" s="96">
        <v>153</v>
      </c>
      <c r="B208" s="14" t="s">
        <v>98</v>
      </c>
      <c r="C208" s="13" t="s">
        <v>111</v>
      </c>
      <c r="D208" s="18" t="s">
        <v>22</v>
      </c>
      <c r="E208" s="18">
        <f t="shared" si="9"/>
        <v>695.2</v>
      </c>
      <c r="F208" s="18">
        <v>695.2</v>
      </c>
      <c r="G208" s="18"/>
      <c r="H208" s="75"/>
      <c r="I208" s="18"/>
      <c r="J208" s="18"/>
      <c r="K208" s="18"/>
      <c r="L208" s="18"/>
      <c r="M208" s="18"/>
      <c r="N208" s="18"/>
      <c r="O208" s="18"/>
      <c r="P208" s="18"/>
    </row>
    <row r="209" spans="1:16" ht="15.75">
      <c r="A209" s="96">
        <v>154</v>
      </c>
      <c r="B209" s="14" t="s">
        <v>99</v>
      </c>
      <c r="C209" s="13" t="s">
        <v>112</v>
      </c>
      <c r="D209" s="18" t="s">
        <v>22</v>
      </c>
      <c r="E209" s="18">
        <f t="shared" si="9"/>
        <v>1147.9</v>
      </c>
      <c r="F209" s="18">
        <v>1147.9</v>
      </c>
      <c r="G209" s="18"/>
      <c r="H209" s="75"/>
      <c r="I209" s="18"/>
      <c r="J209" s="18"/>
      <c r="K209" s="18"/>
      <c r="L209" s="18"/>
      <c r="M209" s="18"/>
      <c r="N209" s="18"/>
      <c r="O209" s="18"/>
      <c r="P209" s="18"/>
    </row>
    <row r="210" spans="1:16" ht="15.75">
      <c r="A210" s="96">
        <v>155</v>
      </c>
      <c r="B210" s="14" t="s">
        <v>100</v>
      </c>
      <c r="C210" s="15" t="s">
        <v>113</v>
      </c>
      <c r="D210" s="18" t="s">
        <v>22</v>
      </c>
      <c r="E210" s="18">
        <f t="shared" si="9"/>
        <v>1202.08</v>
      </c>
      <c r="F210" s="18">
        <v>1202.08</v>
      </c>
      <c r="G210" s="18"/>
      <c r="H210" s="75"/>
      <c r="I210" s="18"/>
      <c r="J210" s="18"/>
      <c r="K210" s="18"/>
      <c r="L210" s="18"/>
      <c r="M210" s="18"/>
      <c r="N210" s="18"/>
      <c r="O210" s="18"/>
      <c r="P210" s="18"/>
    </row>
    <row r="211" spans="1:16" ht="47.25">
      <c r="A211" s="96">
        <v>156</v>
      </c>
      <c r="B211" s="14" t="s">
        <v>101</v>
      </c>
      <c r="C211" s="16" t="s">
        <v>114</v>
      </c>
      <c r="D211" s="18" t="s">
        <v>22</v>
      </c>
      <c r="E211" s="18">
        <f t="shared" si="9"/>
        <v>1534.58</v>
      </c>
      <c r="F211" s="18">
        <f>900+634.58</f>
        <v>1534.58</v>
      </c>
      <c r="G211" s="18"/>
      <c r="H211" s="75"/>
      <c r="I211" s="18"/>
      <c r="J211" s="18"/>
      <c r="K211" s="18"/>
      <c r="L211" s="18"/>
      <c r="M211" s="18"/>
      <c r="N211" s="18"/>
      <c r="O211" s="18"/>
      <c r="P211" s="18"/>
    </row>
    <row r="212" spans="1:16" ht="47.25">
      <c r="A212" s="96">
        <v>157</v>
      </c>
      <c r="B212" s="14" t="s">
        <v>102</v>
      </c>
      <c r="C212" s="16" t="s">
        <v>115</v>
      </c>
      <c r="D212" s="18" t="s">
        <v>22</v>
      </c>
      <c r="E212" s="18">
        <f t="shared" si="9"/>
        <v>1370</v>
      </c>
      <c r="F212" s="18">
        <v>1370</v>
      </c>
      <c r="G212" s="18"/>
      <c r="H212" s="75"/>
      <c r="I212" s="18"/>
      <c r="J212" s="18"/>
      <c r="K212" s="18"/>
      <c r="L212" s="18"/>
      <c r="M212" s="18"/>
      <c r="N212" s="18"/>
      <c r="O212" s="18"/>
      <c r="P212" s="18"/>
    </row>
    <row r="213" spans="1:16" ht="78.75">
      <c r="A213" s="96">
        <v>158</v>
      </c>
      <c r="B213" s="14" t="s">
        <v>103</v>
      </c>
      <c r="C213" s="16" t="s">
        <v>161</v>
      </c>
      <c r="D213" s="18" t="s">
        <v>22</v>
      </c>
      <c r="E213" s="46">
        <f>G213</f>
        <v>5698.536</v>
      </c>
      <c r="F213" s="46"/>
      <c r="G213" s="46">
        <f>5900-201.464</f>
        <v>5698.536</v>
      </c>
      <c r="H213" s="75"/>
      <c r="I213" s="18">
        <v>862</v>
      </c>
      <c r="J213" s="18"/>
      <c r="K213" s="18"/>
      <c r="L213" s="18"/>
      <c r="M213" s="18"/>
      <c r="N213" s="18"/>
      <c r="O213" s="18"/>
      <c r="P213" s="18"/>
    </row>
    <row r="214" spans="1:16" ht="15.75">
      <c r="A214" s="96">
        <v>159</v>
      </c>
      <c r="B214" s="14" t="s">
        <v>104</v>
      </c>
      <c r="C214" s="13" t="s">
        <v>155</v>
      </c>
      <c r="D214" s="18" t="s">
        <v>22</v>
      </c>
      <c r="E214" s="18">
        <f t="shared" si="9"/>
        <v>1151.4</v>
      </c>
      <c r="F214" s="18"/>
      <c r="G214" s="18"/>
      <c r="H214" s="75"/>
      <c r="I214" s="18"/>
      <c r="J214" s="18"/>
      <c r="K214" s="18"/>
      <c r="L214" s="18"/>
      <c r="M214" s="18">
        <v>1151.4</v>
      </c>
      <c r="N214" s="18"/>
      <c r="O214" s="18"/>
      <c r="P214" s="18"/>
    </row>
    <row r="215" spans="1:16" ht="47.25">
      <c r="A215" s="96">
        <v>160</v>
      </c>
      <c r="B215" s="14" t="s">
        <v>105</v>
      </c>
      <c r="C215" s="16" t="s">
        <v>116</v>
      </c>
      <c r="D215" s="18" t="s">
        <v>22</v>
      </c>
      <c r="E215" s="18">
        <f>F215+G215+H215+I215+K215+M215+O215</f>
        <v>7346.196</v>
      </c>
      <c r="F215" s="18"/>
      <c r="G215" s="18"/>
      <c r="H215" s="75">
        <f>6750+596.196</f>
        <v>7346.196</v>
      </c>
      <c r="I215" s="18"/>
      <c r="J215" s="45"/>
      <c r="K215" s="18"/>
      <c r="L215" s="18"/>
      <c r="M215" s="18"/>
      <c r="N215" s="18"/>
      <c r="O215" s="18"/>
      <c r="P215" s="18"/>
    </row>
    <row r="216" spans="1:16" ht="15.75">
      <c r="A216" s="96">
        <v>161</v>
      </c>
      <c r="B216" s="14" t="s">
        <v>106</v>
      </c>
      <c r="C216" s="13" t="s">
        <v>129</v>
      </c>
      <c r="D216" s="18" t="s">
        <v>22</v>
      </c>
      <c r="E216" s="18">
        <f t="shared" si="9"/>
        <v>4422</v>
      </c>
      <c r="F216" s="18"/>
      <c r="G216" s="18"/>
      <c r="H216" s="75">
        <f>3000+1424-2</f>
        <v>4422</v>
      </c>
      <c r="I216" s="18"/>
      <c r="J216" s="18"/>
      <c r="K216" s="18"/>
      <c r="L216" s="18"/>
      <c r="M216" s="18"/>
      <c r="N216" s="18"/>
      <c r="O216" s="18"/>
      <c r="P216" s="18"/>
    </row>
    <row r="217" spans="1:16" ht="15.75">
      <c r="A217" s="96">
        <v>162</v>
      </c>
      <c r="B217" s="14" t="s">
        <v>107</v>
      </c>
      <c r="C217" s="13" t="s">
        <v>130</v>
      </c>
      <c r="D217" s="18" t="s">
        <v>22</v>
      </c>
      <c r="E217" s="18">
        <f t="shared" si="9"/>
        <v>4424</v>
      </c>
      <c r="F217" s="18"/>
      <c r="G217" s="18"/>
      <c r="H217" s="75">
        <f>3000+1424</f>
        <v>4424</v>
      </c>
      <c r="I217" s="18"/>
      <c r="J217" s="18"/>
      <c r="K217" s="18"/>
      <c r="L217" s="18"/>
      <c r="M217" s="18"/>
      <c r="N217" s="18"/>
      <c r="O217" s="18"/>
      <c r="P217" s="18"/>
    </row>
    <row r="218" spans="1:16" ht="15.75">
      <c r="A218" s="96">
        <v>163</v>
      </c>
      <c r="B218" s="14" t="s">
        <v>108</v>
      </c>
      <c r="C218" s="13" t="s">
        <v>131</v>
      </c>
      <c r="D218" s="18" t="s">
        <v>22</v>
      </c>
      <c r="E218" s="18">
        <f t="shared" si="9"/>
        <v>6060.3284</v>
      </c>
      <c r="F218" s="18"/>
      <c r="G218" s="18"/>
      <c r="H218" s="75">
        <f>3000+1424</f>
        <v>4424</v>
      </c>
      <c r="I218" s="18">
        <v>1636.3284</v>
      </c>
      <c r="J218" s="18"/>
      <c r="K218" s="18"/>
      <c r="L218" s="18"/>
      <c r="M218" s="18"/>
      <c r="N218" s="18"/>
      <c r="O218" s="18"/>
      <c r="P218" s="18"/>
    </row>
    <row r="219" spans="1:16" ht="15.75">
      <c r="A219" s="96">
        <v>164</v>
      </c>
      <c r="B219" s="14" t="s">
        <v>109</v>
      </c>
      <c r="C219" s="13" t="s">
        <v>132</v>
      </c>
      <c r="D219" s="18" t="s">
        <v>22</v>
      </c>
      <c r="E219" s="18">
        <f t="shared" si="9"/>
        <v>0</v>
      </c>
      <c r="F219" s="18"/>
      <c r="G219" s="18"/>
      <c r="H219" s="75"/>
      <c r="I219" s="18"/>
      <c r="J219" s="18"/>
      <c r="K219" s="18"/>
      <c r="L219" s="18"/>
      <c r="M219" s="18"/>
      <c r="N219" s="18"/>
      <c r="O219" s="18"/>
      <c r="P219" s="18"/>
    </row>
    <row r="220" spans="1:16" ht="15.75">
      <c r="A220" s="96">
        <v>165</v>
      </c>
      <c r="B220" s="14" t="s">
        <v>117</v>
      </c>
      <c r="C220" s="13" t="s">
        <v>133</v>
      </c>
      <c r="D220" s="18" t="s">
        <v>22</v>
      </c>
      <c r="E220" s="18">
        <f t="shared" si="9"/>
        <v>0</v>
      </c>
      <c r="F220" s="18"/>
      <c r="G220" s="18"/>
      <c r="H220" s="75"/>
      <c r="I220" s="18"/>
      <c r="J220" s="18"/>
      <c r="K220" s="18"/>
      <c r="L220" s="18"/>
      <c r="M220" s="18"/>
      <c r="N220" s="18"/>
      <c r="O220" s="18"/>
      <c r="P220" s="18"/>
    </row>
    <row r="221" spans="1:16" ht="15.75">
      <c r="A221" s="96">
        <v>166</v>
      </c>
      <c r="B221" s="14" t="s">
        <v>118</v>
      </c>
      <c r="C221" s="13" t="s">
        <v>159</v>
      </c>
      <c r="D221" s="18" t="s">
        <v>22</v>
      </c>
      <c r="E221" s="18">
        <f>M221</f>
        <v>0</v>
      </c>
      <c r="F221" s="18"/>
      <c r="G221" s="18"/>
      <c r="H221" s="75"/>
      <c r="I221" s="18"/>
      <c r="J221" s="18"/>
      <c r="K221" s="18"/>
      <c r="L221" s="18"/>
      <c r="M221" s="18"/>
      <c r="N221" s="18"/>
      <c r="O221" s="18"/>
      <c r="P221" s="18"/>
    </row>
    <row r="222" spans="1:16" ht="47.25" customHeight="1">
      <c r="A222" s="96">
        <v>167</v>
      </c>
      <c r="B222" s="14" t="s">
        <v>119</v>
      </c>
      <c r="C222" s="16" t="s">
        <v>134</v>
      </c>
      <c r="D222" s="18" t="s">
        <v>22</v>
      </c>
      <c r="E222" s="18">
        <f t="shared" si="9"/>
        <v>0</v>
      </c>
      <c r="F222" s="18"/>
      <c r="G222" s="18"/>
      <c r="H222" s="75"/>
      <c r="I222" s="18"/>
      <c r="J222" s="18"/>
      <c r="K222" s="18"/>
      <c r="L222" s="18"/>
      <c r="M222" s="18"/>
      <c r="N222" s="18"/>
      <c r="O222" s="18"/>
      <c r="P222" s="18"/>
    </row>
    <row r="223" spans="1:16" ht="15.75">
      <c r="A223" s="96">
        <v>168</v>
      </c>
      <c r="B223" s="14" t="s">
        <v>120</v>
      </c>
      <c r="C223" s="13" t="s">
        <v>135</v>
      </c>
      <c r="D223" s="18" t="s">
        <v>22</v>
      </c>
      <c r="E223" s="18">
        <f t="shared" si="9"/>
        <v>0</v>
      </c>
      <c r="F223" s="18"/>
      <c r="G223" s="18"/>
      <c r="H223" s="75"/>
      <c r="I223" s="18"/>
      <c r="J223" s="18"/>
      <c r="K223" s="18"/>
      <c r="L223" s="18"/>
      <c r="M223" s="18"/>
      <c r="N223" s="18"/>
      <c r="O223" s="18"/>
      <c r="P223" s="18"/>
    </row>
    <row r="224" spans="1:16" ht="31.5">
      <c r="A224" s="96">
        <v>169</v>
      </c>
      <c r="B224" s="14" t="s">
        <v>121</v>
      </c>
      <c r="C224" s="16" t="s">
        <v>136</v>
      </c>
      <c r="D224" s="18" t="s">
        <v>22</v>
      </c>
      <c r="E224" s="18">
        <f t="shared" si="9"/>
        <v>0</v>
      </c>
      <c r="F224" s="18"/>
      <c r="G224" s="18"/>
      <c r="H224" s="75"/>
      <c r="I224" s="18"/>
      <c r="J224" s="18"/>
      <c r="K224" s="18"/>
      <c r="L224" s="18"/>
      <c r="M224" s="18"/>
      <c r="N224" s="18"/>
      <c r="O224" s="18"/>
      <c r="P224" s="18"/>
    </row>
    <row r="225" spans="1:16" ht="31.5">
      <c r="A225" s="96">
        <v>170</v>
      </c>
      <c r="B225" s="14" t="s">
        <v>122</v>
      </c>
      <c r="C225" s="16" t="s">
        <v>137</v>
      </c>
      <c r="D225" s="18" t="s">
        <v>22</v>
      </c>
      <c r="E225" s="18">
        <f t="shared" si="9"/>
        <v>0</v>
      </c>
      <c r="F225" s="18"/>
      <c r="G225" s="18"/>
      <c r="H225" s="75"/>
      <c r="I225" s="18"/>
      <c r="J225" s="18"/>
      <c r="K225" s="18"/>
      <c r="L225" s="18"/>
      <c r="M225" s="18"/>
      <c r="N225" s="18"/>
      <c r="O225" s="18"/>
      <c r="P225" s="18"/>
    </row>
    <row r="226" spans="1:16" ht="15.75">
      <c r="A226" s="96">
        <v>171</v>
      </c>
      <c r="B226" s="14" t="s">
        <v>123</v>
      </c>
      <c r="C226" s="13" t="s">
        <v>138</v>
      </c>
      <c r="D226" s="18" t="s">
        <v>22</v>
      </c>
      <c r="E226" s="18">
        <f t="shared" si="9"/>
        <v>0</v>
      </c>
      <c r="F226" s="18"/>
      <c r="G226" s="18"/>
      <c r="H226" s="75"/>
      <c r="I226" s="18"/>
      <c r="J226" s="18"/>
      <c r="K226" s="18"/>
      <c r="L226" s="18"/>
      <c r="M226" s="18"/>
      <c r="N226" s="18"/>
      <c r="O226" s="18"/>
      <c r="P226" s="18"/>
    </row>
    <row r="227" spans="1:16" ht="15.75">
      <c r="A227" s="96">
        <v>172</v>
      </c>
      <c r="B227" s="14" t="s">
        <v>124</v>
      </c>
      <c r="C227" s="13" t="s">
        <v>139</v>
      </c>
      <c r="D227" s="18" t="s">
        <v>22</v>
      </c>
      <c r="E227" s="18">
        <f t="shared" si="9"/>
        <v>0</v>
      </c>
      <c r="F227" s="18"/>
      <c r="G227" s="18"/>
      <c r="H227" s="75"/>
      <c r="I227" s="18"/>
      <c r="J227" s="18"/>
      <c r="K227" s="18"/>
      <c r="L227" s="18"/>
      <c r="M227" s="18"/>
      <c r="N227" s="18"/>
      <c r="O227" s="18"/>
      <c r="P227" s="18"/>
    </row>
    <row r="228" spans="1:16" ht="47.25">
      <c r="A228" s="96">
        <v>173</v>
      </c>
      <c r="B228" s="14" t="s">
        <v>125</v>
      </c>
      <c r="C228" s="16" t="s">
        <v>140</v>
      </c>
      <c r="D228" s="18" t="s">
        <v>22</v>
      </c>
      <c r="E228" s="18">
        <f>H228+K228</f>
        <v>10000</v>
      </c>
      <c r="F228" s="18"/>
      <c r="G228" s="18"/>
      <c r="H228" s="75">
        <v>5000</v>
      </c>
      <c r="I228" s="18"/>
      <c r="J228" s="18"/>
      <c r="K228" s="18">
        <v>5000</v>
      </c>
      <c r="L228" s="18"/>
      <c r="M228" s="18"/>
      <c r="N228" s="18"/>
      <c r="O228" s="18"/>
      <c r="P228" s="18"/>
    </row>
    <row r="229" spans="1:16" ht="31.5">
      <c r="A229" s="96">
        <v>174</v>
      </c>
      <c r="B229" s="14" t="s">
        <v>126</v>
      </c>
      <c r="C229" s="16" t="s">
        <v>141</v>
      </c>
      <c r="D229" s="18" t="s">
        <v>22</v>
      </c>
      <c r="E229" s="18">
        <f>H229+K229</f>
        <v>5382.74</v>
      </c>
      <c r="F229" s="18"/>
      <c r="G229" s="18"/>
      <c r="H229" s="75">
        <v>3282.74</v>
      </c>
      <c r="I229" s="18"/>
      <c r="J229" s="18"/>
      <c r="K229" s="18">
        <v>2100</v>
      </c>
      <c r="L229" s="18"/>
      <c r="M229" s="18"/>
      <c r="N229" s="18"/>
      <c r="O229" s="18"/>
      <c r="P229" s="18"/>
    </row>
    <row r="230" spans="1:16" ht="15.75">
      <c r="A230" s="96">
        <v>175</v>
      </c>
      <c r="B230" s="14" t="s">
        <v>127</v>
      </c>
      <c r="C230" s="13" t="s">
        <v>142</v>
      </c>
      <c r="D230" s="18" t="s">
        <v>22</v>
      </c>
      <c r="E230" s="18">
        <f t="shared" si="9"/>
        <v>0</v>
      </c>
      <c r="F230" s="18"/>
      <c r="G230" s="18"/>
      <c r="H230" s="75"/>
      <c r="I230" s="18"/>
      <c r="J230" s="18"/>
      <c r="K230" s="18"/>
      <c r="L230" s="18"/>
      <c r="M230" s="18"/>
      <c r="N230" s="18"/>
      <c r="O230" s="18"/>
      <c r="P230" s="18"/>
    </row>
    <row r="231" spans="1:16" ht="31.5">
      <c r="A231" s="96">
        <v>176</v>
      </c>
      <c r="B231" s="14" t="s">
        <v>128</v>
      </c>
      <c r="C231" s="16" t="s">
        <v>143</v>
      </c>
      <c r="D231" s="18" t="s">
        <v>22</v>
      </c>
      <c r="E231" s="18">
        <f t="shared" si="9"/>
        <v>0</v>
      </c>
      <c r="F231" s="18"/>
      <c r="G231" s="18"/>
      <c r="H231" s="75"/>
      <c r="I231" s="18"/>
      <c r="J231" s="18"/>
      <c r="K231" s="18"/>
      <c r="L231" s="18"/>
      <c r="M231" s="18"/>
      <c r="N231" s="18"/>
      <c r="O231" s="18"/>
      <c r="P231" s="18"/>
    </row>
    <row r="232" spans="1:16" ht="15.75">
      <c r="A232" s="96">
        <v>177</v>
      </c>
      <c r="B232" s="14" t="s">
        <v>160</v>
      </c>
      <c r="C232" s="13" t="s">
        <v>144</v>
      </c>
      <c r="D232" s="18" t="s">
        <v>22</v>
      </c>
      <c r="E232" s="18">
        <f t="shared" si="9"/>
        <v>0</v>
      </c>
      <c r="F232" s="18"/>
      <c r="G232" s="18"/>
      <c r="H232" s="75"/>
      <c r="I232" s="18"/>
      <c r="J232" s="18"/>
      <c r="K232" s="18"/>
      <c r="L232" s="18"/>
      <c r="M232" s="18"/>
      <c r="N232" s="18"/>
      <c r="O232" s="18"/>
      <c r="P232" s="18"/>
    </row>
    <row r="233" spans="1:16" ht="15.75">
      <c r="A233" s="96">
        <v>178</v>
      </c>
      <c r="B233" s="14" t="s">
        <v>162</v>
      </c>
      <c r="C233" s="13" t="s">
        <v>145</v>
      </c>
      <c r="D233" s="18" t="s">
        <v>22</v>
      </c>
      <c r="E233" s="18">
        <f t="shared" si="9"/>
        <v>0</v>
      </c>
      <c r="F233" s="18"/>
      <c r="G233" s="18"/>
      <c r="H233" s="75"/>
      <c r="I233" s="18"/>
      <c r="J233" s="18"/>
      <c r="K233" s="18"/>
      <c r="L233" s="18"/>
      <c r="M233" s="18"/>
      <c r="N233" s="18"/>
      <c r="O233" s="18"/>
      <c r="P233" s="18"/>
    </row>
    <row r="234" spans="1:16" ht="15.75">
      <c r="A234" s="96">
        <v>179</v>
      </c>
      <c r="B234" s="54" t="s">
        <v>178</v>
      </c>
      <c r="C234" s="55" t="s">
        <v>146</v>
      </c>
      <c r="D234" s="46" t="s">
        <v>22</v>
      </c>
      <c r="E234" s="46">
        <f t="shared" si="9"/>
        <v>0</v>
      </c>
      <c r="F234" s="46"/>
      <c r="G234" s="46"/>
      <c r="H234" s="78"/>
      <c r="I234" s="46"/>
      <c r="J234" s="46"/>
      <c r="K234" s="46"/>
      <c r="L234" s="46"/>
      <c r="M234" s="46"/>
      <c r="N234" s="46"/>
      <c r="O234" s="46"/>
      <c r="P234" s="18"/>
    </row>
    <row r="235" spans="1:16" ht="16.5" thickBot="1">
      <c r="A235" s="96">
        <v>180</v>
      </c>
      <c r="B235" s="56" t="s">
        <v>179</v>
      </c>
      <c r="C235" s="39" t="s">
        <v>163</v>
      </c>
      <c r="D235" s="36" t="s">
        <v>22</v>
      </c>
      <c r="E235" s="36">
        <f>H235+O235</f>
        <v>6151.4</v>
      </c>
      <c r="F235" s="36"/>
      <c r="G235" s="36"/>
      <c r="H235" s="76">
        <v>5000</v>
      </c>
      <c r="I235" s="76"/>
      <c r="J235" s="76"/>
      <c r="K235" s="36"/>
      <c r="L235" s="36"/>
      <c r="M235" s="36"/>
      <c r="N235" s="36"/>
      <c r="O235" s="36">
        <v>1151.4</v>
      </c>
      <c r="P235" s="18"/>
    </row>
    <row r="236" spans="1:16" ht="94.5">
      <c r="A236" s="94">
        <v>181</v>
      </c>
      <c r="B236" s="37" t="s">
        <v>147</v>
      </c>
      <c r="C236" s="38" t="s">
        <v>148</v>
      </c>
      <c r="D236" s="37" t="s">
        <v>22</v>
      </c>
      <c r="E236" s="37">
        <f>G236+H236+I236+K236+M236+O236</f>
        <v>300</v>
      </c>
      <c r="F236" s="37">
        <v>0</v>
      </c>
      <c r="G236" s="37">
        <f>G237+G238+G239</f>
        <v>0</v>
      </c>
      <c r="H236" s="48">
        <f>H237+H238+H239+H241</f>
        <v>100</v>
      </c>
      <c r="I236" s="37">
        <f>I237+I238+I239+I240+I241</f>
        <v>200</v>
      </c>
      <c r="J236" s="37"/>
      <c r="K236" s="37">
        <v>0</v>
      </c>
      <c r="L236" s="37"/>
      <c r="M236" s="37">
        <v>0</v>
      </c>
      <c r="N236" s="37"/>
      <c r="O236" s="37">
        <v>0</v>
      </c>
      <c r="P236" s="93"/>
    </row>
    <row r="237" spans="1:16" ht="47.25">
      <c r="A237" s="96">
        <v>182</v>
      </c>
      <c r="B237" s="17" t="s">
        <v>152</v>
      </c>
      <c r="C237" s="16" t="s">
        <v>149</v>
      </c>
      <c r="D237" s="18" t="s">
        <v>22</v>
      </c>
      <c r="E237" s="18">
        <f>F237+G237+H237+I237+K237+M237+O237</f>
        <v>0</v>
      </c>
      <c r="F237" s="18"/>
      <c r="G237" s="18"/>
      <c r="H237" s="75"/>
      <c r="I237" s="18"/>
      <c r="J237" s="18"/>
      <c r="K237" s="18"/>
      <c r="L237" s="18"/>
      <c r="M237" s="18"/>
      <c r="N237" s="18"/>
      <c r="O237" s="18"/>
      <c r="P237" s="18"/>
    </row>
    <row r="238" spans="1:16" ht="47.25">
      <c r="A238" s="96">
        <v>183</v>
      </c>
      <c r="B238" s="17" t="s">
        <v>153</v>
      </c>
      <c r="C238" s="16" t="s">
        <v>150</v>
      </c>
      <c r="D238" s="18" t="s">
        <v>22</v>
      </c>
      <c r="E238" s="18">
        <f>F238+G238+H238+I238+K238+M238+O238</f>
        <v>0</v>
      </c>
      <c r="F238" s="18"/>
      <c r="G238" s="18"/>
      <c r="H238" s="75"/>
      <c r="I238" s="18"/>
      <c r="J238" s="18"/>
      <c r="K238" s="18"/>
      <c r="L238" s="18"/>
      <c r="M238" s="18"/>
      <c r="N238" s="18"/>
      <c r="O238" s="18"/>
      <c r="P238" s="18"/>
    </row>
    <row r="239" spans="1:16" ht="47.25">
      <c r="A239" s="96">
        <v>184</v>
      </c>
      <c r="B239" s="17" t="s">
        <v>154</v>
      </c>
      <c r="C239" s="16" t="s">
        <v>151</v>
      </c>
      <c r="D239" s="18" t="s">
        <v>22</v>
      </c>
      <c r="E239" s="18">
        <f>F239+G239+H239+I239+K239+M239+O239</f>
        <v>0</v>
      </c>
      <c r="F239" s="18"/>
      <c r="G239" s="18"/>
      <c r="H239" s="75"/>
      <c r="I239" s="18"/>
      <c r="J239" s="18"/>
      <c r="K239" s="18"/>
      <c r="L239" s="18"/>
      <c r="M239" s="18"/>
      <c r="N239" s="18"/>
      <c r="O239" s="18"/>
      <c r="P239" s="18"/>
    </row>
    <row r="240" spans="1:16" ht="47.25">
      <c r="A240" s="96"/>
      <c r="B240" s="17"/>
      <c r="C240" s="16" t="s">
        <v>180</v>
      </c>
      <c r="D240" s="18" t="s">
        <v>22</v>
      </c>
      <c r="E240" s="18">
        <v>200</v>
      </c>
      <c r="F240" s="18"/>
      <c r="G240" s="18"/>
      <c r="H240" s="75"/>
      <c r="I240" s="18">
        <v>200</v>
      </c>
      <c r="J240" s="18"/>
      <c r="K240" s="18"/>
      <c r="L240" s="18"/>
      <c r="M240" s="18"/>
      <c r="N240" s="18"/>
      <c r="O240" s="18"/>
      <c r="P240" s="18"/>
    </row>
    <row r="241" spans="1:16" ht="47.25">
      <c r="A241" s="96">
        <v>185</v>
      </c>
      <c r="B241" s="17" t="s">
        <v>171</v>
      </c>
      <c r="C241" s="16" t="s">
        <v>168</v>
      </c>
      <c r="D241" s="18" t="s">
        <v>22</v>
      </c>
      <c r="E241" s="75">
        <v>100</v>
      </c>
      <c r="F241" s="11"/>
      <c r="G241" s="11"/>
      <c r="H241" s="75">
        <v>100</v>
      </c>
      <c r="I241" s="75"/>
      <c r="J241" s="75"/>
      <c r="K241" s="11"/>
      <c r="L241" s="11"/>
      <c r="M241" s="11"/>
      <c r="N241" s="11"/>
      <c r="O241" s="11"/>
      <c r="P241" s="11"/>
    </row>
    <row r="242" spans="1:16" ht="15.75">
      <c r="A242" s="98"/>
      <c r="B242" s="99"/>
      <c r="C242" s="100"/>
      <c r="D242" s="101"/>
      <c r="E242" s="102"/>
      <c r="F242" s="103"/>
      <c r="G242" s="103"/>
      <c r="H242" s="102"/>
      <c r="I242" s="102"/>
      <c r="J242" s="102"/>
      <c r="K242" s="103"/>
      <c r="L242" s="103"/>
      <c r="M242" s="103"/>
      <c r="N242" s="103"/>
      <c r="O242" s="103"/>
      <c r="P242" s="103"/>
    </row>
  </sheetData>
  <sheetProtection/>
  <mergeCells count="131">
    <mergeCell ref="A177:A178"/>
    <mergeCell ref="A182:A183"/>
    <mergeCell ref="A187:A188"/>
    <mergeCell ref="A192:A193"/>
    <mergeCell ref="A197:A198"/>
    <mergeCell ref="A147:A148"/>
    <mergeCell ref="A152:A153"/>
    <mergeCell ref="A157:A158"/>
    <mergeCell ref="A162:A163"/>
    <mergeCell ref="A167:A168"/>
    <mergeCell ref="A172:A173"/>
    <mergeCell ref="A117:A118"/>
    <mergeCell ref="A122:A123"/>
    <mergeCell ref="A127:A128"/>
    <mergeCell ref="A132:A133"/>
    <mergeCell ref="A137:A138"/>
    <mergeCell ref="A142:A143"/>
    <mergeCell ref="A87:A88"/>
    <mergeCell ref="A92:A93"/>
    <mergeCell ref="A97:A98"/>
    <mergeCell ref="A102:A103"/>
    <mergeCell ref="A107:A108"/>
    <mergeCell ref="A112:A113"/>
    <mergeCell ref="A57:A58"/>
    <mergeCell ref="A62:A63"/>
    <mergeCell ref="A67:A68"/>
    <mergeCell ref="A72:A73"/>
    <mergeCell ref="A77:A78"/>
    <mergeCell ref="A82:A83"/>
    <mergeCell ref="A25:A26"/>
    <mergeCell ref="A32:A33"/>
    <mergeCell ref="A37:A38"/>
    <mergeCell ref="A42:A43"/>
    <mergeCell ref="A47:A48"/>
    <mergeCell ref="A52:A53"/>
    <mergeCell ref="M18:N18"/>
    <mergeCell ref="K17:L17"/>
    <mergeCell ref="K18:L18"/>
    <mergeCell ref="I17:J17"/>
    <mergeCell ref="I18:J18"/>
    <mergeCell ref="A16:A17"/>
    <mergeCell ref="B152:B153"/>
    <mergeCell ref="C152:C153"/>
    <mergeCell ref="B157:B158"/>
    <mergeCell ref="C157:C158"/>
    <mergeCell ref="C192:C193"/>
    <mergeCell ref="B192:B193"/>
    <mergeCell ref="B182:B183"/>
    <mergeCell ref="C182:C183"/>
    <mergeCell ref="B187:B188"/>
    <mergeCell ref="C177:C178"/>
    <mergeCell ref="C187:C188"/>
    <mergeCell ref="B167:B168"/>
    <mergeCell ref="C167:C168"/>
    <mergeCell ref="B172:B173"/>
    <mergeCell ref="B11:O11"/>
    <mergeCell ref="B12:O12"/>
    <mergeCell ref="B13:O13"/>
    <mergeCell ref="B14:O14"/>
    <mergeCell ref="B16:B17"/>
    <mergeCell ref="C172:C173"/>
    <mergeCell ref="B147:B148"/>
    <mergeCell ref="C107:C108"/>
    <mergeCell ref="B107:B108"/>
    <mergeCell ref="B102:B103"/>
    <mergeCell ref="C102:C103"/>
    <mergeCell ref="C77:C78"/>
    <mergeCell ref="C122:C123"/>
    <mergeCell ref="B122:B123"/>
    <mergeCell ref="C137:C138"/>
    <mergeCell ref="B142:B143"/>
    <mergeCell ref="B162:B163"/>
    <mergeCell ref="C162:C163"/>
    <mergeCell ref="C147:C148"/>
    <mergeCell ref="C142:C143"/>
    <mergeCell ref="C112:C113"/>
    <mergeCell ref="C72:C73"/>
    <mergeCell ref="B87:B88"/>
    <mergeCell ref="B72:B73"/>
    <mergeCell ref="C117:C118"/>
    <mergeCell ref="B117:B118"/>
    <mergeCell ref="C92:C93"/>
    <mergeCell ref="B92:B93"/>
    <mergeCell ref="C97:C98"/>
    <mergeCell ref="B97:B98"/>
    <mergeCell ref="B25:B26"/>
    <mergeCell ref="B77:B78"/>
    <mergeCell ref="C82:C83"/>
    <mergeCell ref="B82:B83"/>
    <mergeCell ref="C87:C88"/>
    <mergeCell ref="C62:C63"/>
    <mergeCell ref="B62:B63"/>
    <mergeCell ref="C67:C68"/>
    <mergeCell ref="B67:B68"/>
    <mergeCell ref="K1:O1"/>
    <mergeCell ref="C32:C33"/>
    <mergeCell ref="B32:B33"/>
    <mergeCell ref="C37:C38"/>
    <mergeCell ref="B37:B38"/>
    <mergeCell ref="K3:O3"/>
    <mergeCell ref="B52:B53"/>
    <mergeCell ref="K5:O5"/>
    <mergeCell ref="K6:O6"/>
    <mergeCell ref="B42:B43"/>
    <mergeCell ref="D16:D17"/>
    <mergeCell ref="E16:E17"/>
    <mergeCell ref="C16:C17"/>
    <mergeCell ref="F16:P16"/>
    <mergeCell ref="O17:P17"/>
    <mergeCell ref="O18:P18"/>
    <mergeCell ref="M17:N17"/>
    <mergeCell ref="B137:B138"/>
    <mergeCell ref="K2:O2"/>
    <mergeCell ref="B112:B113"/>
    <mergeCell ref="K7:O7"/>
    <mergeCell ref="C47:C48"/>
    <mergeCell ref="B47:B48"/>
    <mergeCell ref="C25:C26"/>
    <mergeCell ref="M8:O8"/>
    <mergeCell ref="C52:C53"/>
    <mergeCell ref="K4:O4"/>
    <mergeCell ref="B177:B178"/>
    <mergeCell ref="C57:C58"/>
    <mergeCell ref="B57:B58"/>
    <mergeCell ref="C42:C43"/>
    <mergeCell ref="B197:B198"/>
    <mergeCell ref="C197:C198"/>
    <mergeCell ref="C127:C128"/>
    <mergeCell ref="B127:B128"/>
    <mergeCell ref="C132:C133"/>
    <mergeCell ref="B132:B133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79" r:id="rId3"/>
  <rowBreaks count="3" manualBreakCount="3">
    <brk id="185" min="1" max="15" man="1"/>
    <brk id="201" max="255" man="1"/>
    <brk id="22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Clerk</cp:lastModifiedBy>
  <cp:lastPrinted>2017-07-11T08:45:14Z</cp:lastPrinted>
  <dcterms:created xsi:type="dcterms:W3CDTF">1996-10-08T23:32:33Z</dcterms:created>
  <dcterms:modified xsi:type="dcterms:W3CDTF">2017-07-20T09:49:41Z</dcterms:modified>
  <cp:category/>
  <cp:version/>
  <cp:contentType/>
  <cp:contentStatus/>
</cp:coreProperties>
</file>