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<sst xmlns="http://schemas.openxmlformats.org/spreadsheetml/2006/main" count="246" uniqueCount="241">
  <si>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</si>
  <si>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</si>
  <si>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</si>
  <si>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</si>
  <si>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</si>
  <si>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</si>
  <si>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</si>
  <si>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</si>
  <si>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</si>
  <si>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</si>
  <si>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</si>
  <si>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</si>
  <si>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</si>
  <si>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</si>
  <si>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</si>
  <si>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</si>
  <si>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</si>
  <si>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</si>
  <si>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</si>
  <si>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</si>
  <si>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</si>
  <si>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</si>
  <si>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</si>
  <si>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</si>
  <si>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</si>
  <si>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</si>
  <si>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</si>
  <si>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</si>
  <si>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</si>
  <si>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</si>
  <si>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</si>
  <si>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</si>
  <si>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</si>
  <si>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</si>
  <si>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</si>
  <si>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</si>
  <si>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</si>
  <si>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</si>
  <si>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</si>
  <si>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</si>
  <si>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</si>
  <si>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</si>
  <si>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</si>
  <si>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</si>
  <si>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</si>
  <si>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</si>
  <si>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</si>
  <si>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</si>
  <si>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</si>
  <si>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</si>
  <si>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</si>
  <si>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</si>
  <si>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</si>
  <si>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</si>
  <si>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</si>
  <si>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</si>
  <si>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</si>
  <si>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</si>
  <si>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</si>
  <si>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</si>
  <si>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</si>
  <si>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</si>
  <si>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</si>
  <si>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</si>
  <si>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</si>
  <si>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</si>
  <si>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</si>
  <si>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</si>
  <si>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</si>
  <si>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</si>
  <si>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</si>
  <si>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</si>
  <si>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</si>
  <si>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</si>
  <si>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</si>
  <si>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</si>
  <si>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</si>
  <si>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</si>
  <si>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</si>
  <si>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</si>
  <si>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</si>
  <si>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</si>
  <si>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</si>
  <si>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</si>
  <si>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</si>
  <si>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</si>
  <si>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</si>
  <si>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</si>
  <si>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</si>
  <si>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</si>
  <si>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</si>
  <si>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</si>
  <si>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</si>
  <si>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</si>
  <si>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</si>
  <si>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</si>
  <si>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</si>
  <si>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</si>
  <si>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</si>
  <si>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</si>
  <si>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</si>
  <si>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</si>
  <si>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</si>
  <si>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</si>
  <si>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</si>
  <si>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</si>
  <si>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</si>
  <si>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</si>
  <si>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</si>
  <si>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</si>
  <si>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</si>
  <si>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</si>
  <si>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</si>
  <si>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</si>
  <si>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</si>
  <si>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</si>
  <si>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</si>
  <si>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</si>
  <si>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</si>
  <si>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</si>
  <si>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</si>
  <si>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</si>
  <si>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</si>
  <si>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</si>
  <si>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</si>
  <si>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</si>
  <si>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</si>
  <si>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</si>
  <si>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</si>
  <si>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</si>
  <si>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</si>
  <si>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</si>
  <si>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</si>
  <si>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</si>
  <si>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</si>
  <si>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</si>
  <si>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</si>
  <si>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</si>
  <si>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</si>
  <si>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</si>
  <si>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</si>
  <si>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</si>
  <si>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</si>
  <si>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</si>
  <si>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</si>
  <si>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</si>
  <si>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</si>
  <si>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</si>
  <si>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</si>
  <si>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</si>
  <si>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</si>
  <si>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</si>
  <si>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</si>
  <si>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</si>
  <si>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</si>
  <si>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</si>
  <si>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</si>
  <si>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</si>
  <si>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</si>
  <si>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</si>
  <si>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</si>
  <si>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</si>
  <si>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</si>
  <si>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</si>
  <si>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</si>
  <si>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</si>
  <si>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</si>
  <si>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</si>
  <si>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</si>
  <si>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</si>
  <si>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</si>
  <si>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000 2 02 39999 04 0000 151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</si>
  <si>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</si>
  <si>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</si>
  <si>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</si>
  <si>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</si>
  <si>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000 2 02 35250 04 0000 151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</si>
  <si>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</si>
  <si>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</si>
  <si>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000 2 02 35120 04 0000 151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</si>
  <si>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</si>
  <si>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000 2 02 40000 00 0000 151</t>
  </si>
  <si>
    <t>Иные межбюджетные трансферты</t>
  </si>
  <si>
    <t>000 2 02 49999 04 0000 151</t>
  </si>
  <si>
    <t xml:space="preserve">000 2 02 20051 04 0000 151
</t>
  </si>
  <si>
    <t>в рублях</t>
  </si>
  <si>
    <t>в %</t>
  </si>
  <si>
    <t>Приложение № 1</t>
  </si>
  <si>
    <t>к постановлению</t>
  </si>
  <si>
    <t xml:space="preserve">Дотации бюджетам городских округов на выравнивание бюджетной обеспеченности </t>
  </si>
  <si>
    <t xml:space="preserve">Субсидии бюджетам городских округов на реализацию федеральных целевых программ 
</t>
  </si>
  <si>
    <t xml:space="preserve">Прочие субсидии бюджетам городских округов  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</si>
  <si>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</si>
  <si>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</si>
  <si>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>Прочие межбюджетные трансферты, передаваемые бюджетам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</si>
  <si>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</si>
  <si>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</si>
  <si>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</si>
  <si>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</si>
  <si>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000 1 09 00000 00 0000 000</t>
  </si>
  <si>
    <t>ЗАДОЛЖЕННОСТЬ ПО ОТМЕНЕННЫМ НАЛОГАМ,СБОРАМ И ИНЫМ ОБЯЗАТЕЛЬНЫМ ПЛАТЕЖАМ</t>
  </si>
  <si>
    <t xml:space="preserve">000 1 16 35000 00 0000 140
</t>
  </si>
  <si>
    <t xml:space="preserve">Суммы по искам о возмещении вреда, причиненного окружающей среде
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</si>
  <si>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</si>
  <si>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</si>
  <si>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>000 1 17 00000 00 0000 000</t>
  </si>
  <si>
    <t>ПРОЧИЕ НЕНАЛОГОВЫЕ ДОХОДЫ</t>
  </si>
  <si>
    <t xml:space="preserve">000 1 17 01000 00 0000 180
</t>
  </si>
  <si>
    <t xml:space="preserve">Невыясненные поступления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</si>
  <si>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</si>
  <si>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</si>
  <si>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000 2 19 60010 04 0000 151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</si>
  <si>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</si>
  <si>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</si>
  <si>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</si>
  <si>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000 2 19 35250 04 0000 151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</si>
  <si>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</si>
  <si>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000 2 19 35462 04 0000 151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</si>
  <si>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</si>
  <si>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 xml:space="preserve">000 2 02 25097 04 0000 151
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</si>
  <si>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5
</t>
  </si>
  <si>
    <t>000 2 02 25127 04 0000 151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</si>
  <si>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</si>
  <si>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</si>
  <si>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</si>
  <si>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000 2 02 25567 04 0000 151</t>
  </si>
  <si>
    <t>Субсидии бюджетам городских округов на реализацию мероприятий по устойчивому развитию сельских территорий</t>
  </si>
  <si>
    <t xml:space="preserve">000 2 18 00000 00 0000 000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</si>
  <si>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</si>
  <si>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 xml:space="preserve">000 2 18 04010 04 0000 180
</t>
  </si>
  <si>
    <t xml:space="preserve">Доходы бюджетов городских округов от возврата бюджетными учреждениями остатков субсидий прошлых лет
</t>
  </si>
  <si>
    <t xml:space="preserve">000 2 18 04020 04 0000 180
</t>
  </si>
  <si>
    <t xml:space="preserve">Доходы бюджетов городских округов от возврата автономными учреждениями остатков субсидий прошлых лет
</t>
  </si>
  <si>
    <t>Сводные показатели исполнения доходной части бюджета МО Красноуфимский округ за 1 полугодие 2018 года</t>
  </si>
  <si>
    <t>Сумма средств, предусмотренная на 2018 год в решении о бюджете, руб.</t>
  </si>
  <si>
    <t>Исполнено за 1полугодие 2018 года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</si>
  <si>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</si>
  <si>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3
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</si>
  <si>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</si>
  <si>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</si>
  <si>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от .07.2018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</si>
</sst>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vertical="top" wrapText="1" readingOrder="1"/>
    </xf>
    <xf numFmtId="43" fontId="5" fillId="0" borderId="10" xfId="60" applyFont="1" applyFill="1" applyBorder="1" applyAlignment="1">
      <alignment vertical="top" readingOrder="1"/>
    </xf>
    <xf numFmtId="43" fontId="8" fillId="0" borderId="10" xfId="60" applyFont="1" applyFill="1" applyBorder="1" applyAlignment="1">
      <alignment vertical="top" readingOrder="1"/>
    </xf>
    <xf numFmtId="2" fontId="5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43" fontId="5" fillId="0" borderId="10" xfId="60" applyFont="1" applyFill="1" applyBorder="1" applyAlignment="1">
      <alignment/>
    </xf>
    <xf numFmtId="43" fontId="5" fillId="0" borderId="10" xfId="6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 vertical="center" wrapText="1"/>
    </xf>
    <xf numFmtId="43" fontId="5" fillId="0" borderId="10" xfId="60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1" t="s">
        <v>34</v>
      </c>
      <c r="C1" s="71"/>
    </row>
    <row r="2" spans="2:3" ht="15.75">
      <c r="B2" s="71" t="s">
        <v>33</v>
      </c>
      <c r="C2" s="71"/>
    </row>
    <row r="3" spans="2:3" ht="15.75">
      <c r="B3" s="71" t="s">
        <v>38</v>
      </c>
      <c r="C3" s="71"/>
    </row>
    <row r="4" spans="2:3" ht="15.75">
      <c r="B4" s="71" t="s">
        <v>40</v>
      </c>
      <c r="C4" s="71"/>
    </row>
    <row r="5" spans="2:3" ht="15.75">
      <c r="B5" s="16"/>
      <c r="C5" s="14"/>
    </row>
    <row r="6" spans="1:3" ht="15.75">
      <c r="A6" s="70" t="s">
        <v>39</v>
      </c>
      <c r="B6" s="70"/>
      <c r="C6" s="70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5.625" style="0" customWidth="1"/>
    <col min="5" max="5" width="15.625" style="29" customWidth="1"/>
  </cols>
  <sheetData>
    <row r="1" spans="1:5" ht="30.75" customHeight="1">
      <c r="A1" s="29"/>
      <c r="B1" s="29"/>
      <c r="C1" s="68"/>
      <c r="D1" s="76" t="s">
        <v>187</v>
      </c>
      <c r="E1" s="76"/>
    </row>
    <row r="2" spans="1:5" ht="14.25" customHeight="1">
      <c r="A2" s="29"/>
      <c r="B2" s="29"/>
      <c r="C2" s="69"/>
      <c r="D2" s="77" t="s">
        <v>188</v>
      </c>
      <c r="E2" s="77"/>
    </row>
    <row r="3" spans="1:5" ht="12" customHeight="1" hidden="1">
      <c r="A3" s="29"/>
      <c r="B3" s="29"/>
      <c r="C3" s="69"/>
      <c r="D3" s="69"/>
      <c r="E3" s="69"/>
    </row>
    <row r="4" spans="1:5" ht="14.25" customHeight="1">
      <c r="A4" s="29"/>
      <c r="B4" s="29"/>
      <c r="C4" s="69"/>
      <c r="D4" s="77" t="s">
        <v>240</v>
      </c>
      <c r="E4" s="77"/>
    </row>
    <row r="5" spans="1:4" ht="0.75" customHeight="1" hidden="1">
      <c r="A5" s="29"/>
      <c r="B5" s="29"/>
      <c r="C5" s="75"/>
      <c r="D5" s="75"/>
    </row>
    <row r="6" spans="1:5" ht="0" customHeight="1" hidden="1">
      <c r="A6" s="29"/>
      <c r="B6" s="29"/>
      <c r="C6" s="30"/>
      <c r="D6" s="31"/>
      <c r="E6" s="31"/>
    </row>
    <row r="7" spans="1:6" ht="15" customHeight="1">
      <c r="A7" s="29"/>
      <c r="B7" s="74" t="s">
        <v>233</v>
      </c>
      <c r="C7" s="74"/>
      <c r="D7" s="74"/>
      <c r="E7" s="74"/>
      <c r="F7" s="74"/>
    </row>
    <row r="8" spans="1:4" ht="12" customHeight="1">
      <c r="A8" s="29"/>
      <c r="B8" s="29"/>
      <c r="C8" s="29"/>
      <c r="D8" s="29"/>
    </row>
    <row r="9" spans="1:6" ht="26.25" customHeight="1">
      <c r="A9" s="85" t="s">
        <v>99</v>
      </c>
      <c r="B9" s="85" t="s">
        <v>100</v>
      </c>
      <c r="C9" s="87" t="s">
        <v>27</v>
      </c>
      <c r="D9" s="85" t="s">
        <v>234</v>
      </c>
      <c r="E9" s="72" t="s">
        <v>235</v>
      </c>
      <c r="F9" s="73"/>
    </row>
    <row r="10" spans="1:6" ht="52.5" customHeight="1">
      <c r="A10" s="86"/>
      <c r="B10" s="86"/>
      <c r="C10" s="88"/>
      <c r="D10" s="86"/>
      <c r="E10" s="64" t="s">
        <v>185</v>
      </c>
      <c r="F10" s="57" t="s">
        <v>186</v>
      </c>
    </row>
    <row r="11" spans="1:6" ht="15.75">
      <c r="A11" s="52" t="s">
        <v>105</v>
      </c>
      <c r="B11" s="53" t="s">
        <v>106</v>
      </c>
      <c r="C11" s="54" t="s">
        <v>107</v>
      </c>
      <c r="D11" s="55">
        <v>4</v>
      </c>
      <c r="E11" s="55">
        <v>4</v>
      </c>
      <c r="F11" s="56"/>
    </row>
    <row r="12" spans="1:6" ht="15.75">
      <c r="A12" s="32" t="s">
        <v>105</v>
      </c>
      <c r="B12" s="32" t="s">
        <v>108</v>
      </c>
      <c r="C12" s="33" t="s">
        <v>109</v>
      </c>
      <c r="D12" s="48">
        <f>D13+D15+D17+D22+D28+D32+D34+D37+D41+D49</f>
        <v>95655000</v>
      </c>
      <c r="E12" s="48">
        <f>E13+E15+E17+E22+E28+E32+E34+E37+E41+E49+E25+E27</f>
        <v>41409158.16</v>
      </c>
      <c r="F12" s="60">
        <f>IF(D12=0,"-",IF(E12/D12*100&gt;110,"свыше 100",ROUND((E12/D12*100),1)))</f>
        <v>43.3</v>
      </c>
    </row>
    <row r="13" spans="1:6" ht="15.75">
      <c r="A13" s="34">
        <f>A12+1</f>
        <v>2</v>
      </c>
      <c r="B13" s="32" t="s">
        <v>110</v>
      </c>
      <c r="C13" s="33" t="s">
        <v>111</v>
      </c>
      <c r="D13" s="48">
        <f>D14</f>
        <v>20574000</v>
      </c>
      <c r="E13" s="48">
        <f>E14</f>
        <v>10203775.94</v>
      </c>
      <c r="F13" s="60">
        <f aca="true" t="shared" si="0" ref="F13:F79">IF(D13=0,"-",IF(E13/D13*100&gt;110,"свыше 100",ROUND((E13/D13*100),1)))</f>
        <v>49.6</v>
      </c>
    </row>
    <row r="14" spans="1:6" ht="15.75">
      <c r="A14" s="34">
        <f>A13+1</f>
        <v>3</v>
      </c>
      <c r="B14" s="32" t="s">
        <v>112</v>
      </c>
      <c r="C14" s="33" t="s">
        <v>97</v>
      </c>
      <c r="D14" s="48">
        <v>20574000</v>
      </c>
      <c r="E14" s="48">
        <v>10203775.94</v>
      </c>
      <c r="F14" s="60">
        <f t="shared" si="0"/>
        <v>49.6</v>
      </c>
    </row>
    <row r="15" spans="1:6" ht="25.5">
      <c r="A15" s="34">
        <f aca="true" t="shared" si="1" ref="A15:A79">A14+1</f>
        <v>4</v>
      </c>
      <c r="B15" s="32" t="s">
        <v>152</v>
      </c>
      <c r="C15" s="33" t="s">
        <v>153</v>
      </c>
      <c r="D15" s="48">
        <f>D16</f>
        <v>19800000</v>
      </c>
      <c r="E15" s="48">
        <f>E16</f>
        <v>10377457.88</v>
      </c>
      <c r="F15" s="60">
        <f t="shared" si="0"/>
        <v>52.4</v>
      </c>
    </row>
    <row r="16" spans="1:6" ht="25.5">
      <c r="A16" s="34">
        <f t="shared" si="1"/>
        <v>5</v>
      </c>
      <c r="B16" s="32" t="s">
        <v>154</v>
      </c>
      <c r="C16" s="33" t="s">
        <v>155</v>
      </c>
      <c r="D16" s="48">
        <v>19800000</v>
      </c>
      <c r="E16" s="48">
        <v>10377457.88</v>
      </c>
      <c r="F16" s="60">
        <f t="shared" si="0"/>
        <v>52.4</v>
      </c>
    </row>
    <row r="17" spans="1:6" ht="15.75">
      <c r="A17" s="34">
        <f t="shared" si="1"/>
        <v>6</v>
      </c>
      <c r="B17" s="32" t="s">
        <v>113</v>
      </c>
      <c r="C17" s="33" t="s">
        <v>114</v>
      </c>
      <c r="D17" s="48">
        <f>D18+D19+D20+D21</f>
        <v>6031000</v>
      </c>
      <c r="E17" s="48">
        <f>E18+E19+E20+E21</f>
        <v>2918914.06</v>
      </c>
      <c r="F17" s="60">
        <f t="shared" si="0"/>
        <v>48.4</v>
      </c>
    </row>
    <row r="18" spans="1:6" ht="25.5">
      <c r="A18" s="34">
        <f t="shared" si="1"/>
        <v>7</v>
      </c>
      <c r="B18" s="32" t="s">
        <v>172</v>
      </c>
      <c r="C18" s="33" t="s">
        <v>158</v>
      </c>
      <c r="D18" s="48">
        <v>1500000</v>
      </c>
      <c r="E18" s="48">
        <v>742151.9</v>
      </c>
      <c r="F18" s="60">
        <f t="shared" si="0"/>
        <v>49.5</v>
      </c>
    </row>
    <row r="19" spans="1:6" ht="15.75">
      <c r="A19" s="34">
        <f t="shared" si="1"/>
        <v>8</v>
      </c>
      <c r="B19" s="32" t="s">
        <v>115</v>
      </c>
      <c r="C19" s="35" t="s">
        <v>96</v>
      </c>
      <c r="D19" s="49">
        <v>3244000</v>
      </c>
      <c r="E19" s="49">
        <v>1578125.18</v>
      </c>
      <c r="F19" s="60">
        <f t="shared" si="0"/>
        <v>48.6</v>
      </c>
    </row>
    <row r="20" spans="1:6" ht="15.75">
      <c r="A20" s="34">
        <f t="shared" si="1"/>
        <v>9</v>
      </c>
      <c r="B20" s="32" t="s">
        <v>146</v>
      </c>
      <c r="C20" s="33" t="s">
        <v>16</v>
      </c>
      <c r="D20" s="48">
        <v>1135000</v>
      </c>
      <c r="E20" s="48">
        <v>517885.3</v>
      </c>
      <c r="F20" s="60">
        <f t="shared" si="0"/>
        <v>45.6</v>
      </c>
    </row>
    <row r="21" spans="1:6" ht="25.5">
      <c r="A21" s="34">
        <f t="shared" si="1"/>
        <v>10</v>
      </c>
      <c r="B21" s="32" t="s">
        <v>147</v>
      </c>
      <c r="C21" s="33" t="s">
        <v>148</v>
      </c>
      <c r="D21" s="48">
        <v>152000</v>
      </c>
      <c r="E21" s="48">
        <v>80751.68</v>
      </c>
      <c r="F21" s="60">
        <f t="shared" si="0"/>
        <v>53.1</v>
      </c>
    </row>
    <row r="22" spans="1:6" ht="15.75">
      <c r="A22" s="34">
        <f t="shared" si="1"/>
        <v>11</v>
      </c>
      <c r="B22" s="32" t="s">
        <v>116</v>
      </c>
      <c r="C22" s="33" t="s">
        <v>117</v>
      </c>
      <c r="D22" s="48">
        <f>D23+D24</f>
        <v>16904000</v>
      </c>
      <c r="E22" s="48">
        <f>E23+E24</f>
        <v>5193063.1</v>
      </c>
      <c r="F22" s="60">
        <f t="shared" si="0"/>
        <v>30.7</v>
      </c>
    </row>
    <row r="23" spans="1:6" ht="15.75">
      <c r="A23" s="34">
        <f t="shared" si="1"/>
        <v>12</v>
      </c>
      <c r="B23" s="32" t="s">
        <v>118</v>
      </c>
      <c r="C23" s="36" t="s">
        <v>35</v>
      </c>
      <c r="D23" s="49">
        <v>5668000</v>
      </c>
      <c r="E23" s="49">
        <v>721688.43</v>
      </c>
      <c r="F23" s="60">
        <f t="shared" si="0"/>
        <v>12.7</v>
      </c>
    </row>
    <row r="24" spans="1:6" ht="15.75">
      <c r="A24" s="34">
        <f t="shared" si="1"/>
        <v>13</v>
      </c>
      <c r="B24" s="32" t="s">
        <v>119</v>
      </c>
      <c r="C24" s="36" t="s">
        <v>3</v>
      </c>
      <c r="D24" s="49">
        <v>11236000</v>
      </c>
      <c r="E24" s="49">
        <v>4471374.67</v>
      </c>
      <c r="F24" s="60">
        <f t="shared" si="0"/>
        <v>39.8</v>
      </c>
    </row>
    <row r="25" spans="1:6" ht="15.75">
      <c r="A25" s="34">
        <f t="shared" si="1"/>
        <v>14</v>
      </c>
      <c r="B25" s="32" t="s">
        <v>195</v>
      </c>
      <c r="C25" s="33" t="s">
        <v>196</v>
      </c>
      <c r="D25" s="58">
        <v>0</v>
      </c>
      <c r="E25" s="49">
        <f>E26</f>
        <v>-1549.7</v>
      </c>
      <c r="F25" s="60" t="str">
        <f t="shared" si="0"/>
        <v>-</v>
      </c>
    </row>
    <row r="26" spans="1:6" ht="25.5">
      <c r="A26" s="34">
        <f t="shared" si="1"/>
        <v>15</v>
      </c>
      <c r="B26" s="32" t="s">
        <v>197</v>
      </c>
      <c r="C26" s="33" t="s">
        <v>198</v>
      </c>
      <c r="D26" s="58">
        <v>0</v>
      </c>
      <c r="E26" s="49">
        <v>-1549.7</v>
      </c>
      <c r="F26" s="60" t="str">
        <f t="shared" si="0"/>
        <v>-</v>
      </c>
    </row>
    <row r="27" spans="1:6" ht="25.5">
      <c r="A27" s="34">
        <f t="shared" si="1"/>
        <v>16</v>
      </c>
      <c r="B27" s="32" t="s">
        <v>199</v>
      </c>
      <c r="C27" s="33" t="s">
        <v>200</v>
      </c>
      <c r="D27" s="58">
        <v>0</v>
      </c>
      <c r="E27" s="49">
        <v>275.88</v>
      </c>
      <c r="F27" s="60" t="str">
        <f t="shared" si="0"/>
        <v>-</v>
      </c>
    </row>
    <row r="28" spans="1:6" ht="38.25">
      <c r="A28" s="34">
        <f t="shared" si="1"/>
        <v>17</v>
      </c>
      <c r="B28" s="32" t="s">
        <v>120</v>
      </c>
      <c r="C28" s="33" t="s">
        <v>121</v>
      </c>
      <c r="D28" s="48">
        <f>SUM(D29:D31)</f>
        <v>10095000</v>
      </c>
      <c r="E28" s="48">
        <f>SUM(E29:E31)</f>
        <v>4627438.26</v>
      </c>
      <c r="F28" s="60">
        <f t="shared" si="0"/>
        <v>45.8</v>
      </c>
    </row>
    <row r="29" spans="1:6" ht="25.5">
      <c r="A29" s="34">
        <f t="shared" si="1"/>
        <v>18</v>
      </c>
      <c r="B29" s="32" t="s">
        <v>159</v>
      </c>
      <c r="C29" s="33" t="s">
        <v>160</v>
      </c>
      <c r="D29" s="48">
        <v>125000</v>
      </c>
      <c r="E29" s="48">
        <v>125142.51</v>
      </c>
      <c r="F29" s="60">
        <f t="shared" si="0"/>
        <v>100.1</v>
      </c>
    </row>
    <row r="30" spans="1:6" ht="66.75" customHeight="1">
      <c r="A30" s="34">
        <f t="shared" si="1"/>
        <v>19</v>
      </c>
      <c r="B30" s="32" t="s">
        <v>122</v>
      </c>
      <c r="C30" s="33" t="s">
        <v>157</v>
      </c>
      <c r="D30" s="48">
        <v>9690000</v>
      </c>
      <c r="E30" s="48">
        <v>4340105.67</v>
      </c>
      <c r="F30" s="60">
        <f t="shared" si="0"/>
        <v>44.8</v>
      </c>
    </row>
    <row r="31" spans="1:6" ht="63.75">
      <c r="A31" s="34">
        <f t="shared" si="1"/>
        <v>20</v>
      </c>
      <c r="B31" s="32" t="s">
        <v>123</v>
      </c>
      <c r="C31" s="33" t="s">
        <v>124</v>
      </c>
      <c r="D31" s="48">
        <v>280000</v>
      </c>
      <c r="E31" s="48">
        <v>162190.08</v>
      </c>
      <c r="F31" s="60">
        <f t="shared" si="0"/>
        <v>57.9</v>
      </c>
    </row>
    <row r="32" spans="1:6" ht="15.75">
      <c r="A32" s="34">
        <f t="shared" si="1"/>
        <v>21</v>
      </c>
      <c r="B32" s="32" t="s">
        <v>125</v>
      </c>
      <c r="C32" s="33" t="s">
        <v>126</v>
      </c>
      <c r="D32" s="48">
        <f>D33</f>
        <v>107000</v>
      </c>
      <c r="E32" s="48">
        <f>E33</f>
        <v>108114.25</v>
      </c>
      <c r="F32" s="60">
        <f t="shared" si="0"/>
        <v>101</v>
      </c>
    </row>
    <row r="33" spans="1:6" ht="15.75">
      <c r="A33" s="34">
        <f t="shared" si="1"/>
        <v>22</v>
      </c>
      <c r="B33" s="32" t="s">
        <v>127</v>
      </c>
      <c r="C33" s="33" t="s">
        <v>98</v>
      </c>
      <c r="D33" s="48">
        <v>107000</v>
      </c>
      <c r="E33" s="48">
        <v>108114.25</v>
      </c>
      <c r="F33" s="60">
        <f t="shared" si="0"/>
        <v>101</v>
      </c>
    </row>
    <row r="34" spans="1:6" ht="25.5">
      <c r="A34" s="34">
        <f t="shared" si="1"/>
        <v>23</v>
      </c>
      <c r="B34" s="32" t="s">
        <v>128</v>
      </c>
      <c r="C34" s="33" t="s">
        <v>156</v>
      </c>
      <c r="D34" s="48">
        <f>D35+D36</f>
        <v>15461000</v>
      </c>
      <c r="E34" s="48">
        <f>E35+E36</f>
        <v>6546262.12</v>
      </c>
      <c r="F34" s="60">
        <f t="shared" si="0"/>
        <v>42.3</v>
      </c>
    </row>
    <row r="35" spans="1:6" ht="15.75">
      <c r="A35" s="34">
        <f t="shared" si="1"/>
        <v>24</v>
      </c>
      <c r="B35" s="32" t="s">
        <v>149</v>
      </c>
      <c r="C35" s="33" t="s">
        <v>129</v>
      </c>
      <c r="D35" s="49">
        <v>14501000</v>
      </c>
      <c r="E35" s="49">
        <v>6043812.86</v>
      </c>
      <c r="F35" s="60">
        <f t="shared" si="0"/>
        <v>41.7</v>
      </c>
    </row>
    <row r="36" spans="1:6" ht="15.75">
      <c r="A36" s="34">
        <f t="shared" si="1"/>
        <v>25</v>
      </c>
      <c r="B36" s="32" t="s">
        <v>130</v>
      </c>
      <c r="C36" s="33" t="s">
        <v>104</v>
      </c>
      <c r="D36" s="49">
        <v>960000</v>
      </c>
      <c r="E36" s="49">
        <v>502449.26</v>
      </c>
      <c r="F36" s="60">
        <f t="shared" si="0"/>
        <v>52.3</v>
      </c>
    </row>
    <row r="37" spans="1:6" ht="25.5">
      <c r="A37" s="34">
        <f t="shared" si="1"/>
        <v>26</v>
      </c>
      <c r="B37" s="32" t="s">
        <v>131</v>
      </c>
      <c r="C37" s="33" t="s">
        <v>132</v>
      </c>
      <c r="D37" s="48">
        <f>D38+D39+D40</f>
        <v>6439600</v>
      </c>
      <c r="E37" s="48">
        <f>E38+E39+E40</f>
        <v>1001377.9199999999</v>
      </c>
      <c r="F37" s="60">
        <f t="shared" si="0"/>
        <v>15.6</v>
      </c>
    </row>
    <row r="38" spans="1:6" ht="15.75">
      <c r="A38" s="34">
        <f t="shared" si="1"/>
        <v>27</v>
      </c>
      <c r="B38" s="32" t="s">
        <v>133</v>
      </c>
      <c r="C38" s="35" t="s">
        <v>103</v>
      </c>
      <c r="D38" s="49">
        <v>442000</v>
      </c>
      <c r="E38" s="49">
        <v>441371.18</v>
      </c>
      <c r="F38" s="60">
        <f t="shared" si="0"/>
        <v>99.9</v>
      </c>
    </row>
    <row r="39" spans="1:6" ht="63.75">
      <c r="A39" s="34">
        <f t="shared" si="1"/>
        <v>28</v>
      </c>
      <c r="B39" s="32" t="s">
        <v>134</v>
      </c>
      <c r="C39" s="33" t="s">
        <v>173</v>
      </c>
      <c r="D39" s="49">
        <v>5597600</v>
      </c>
      <c r="E39" s="49">
        <v>308159.78</v>
      </c>
      <c r="F39" s="60">
        <f t="shared" si="0"/>
        <v>5.5</v>
      </c>
    </row>
    <row r="40" spans="1:6" ht="25.5">
      <c r="A40" s="34">
        <f t="shared" si="1"/>
        <v>29</v>
      </c>
      <c r="B40" s="32" t="s">
        <v>135</v>
      </c>
      <c r="C40" s="33" t="s">
        <v>174</v>
      </c>
      <c r="D40" s="49">
        <v>400000</v>
      </c>
      <c r="E40" s="49">
        <v>251846.96</v>
      </c>
      <c r="F40" s="60">
        <f t="shared" si="0"/>
        <v>63</v>
      </c>
    </row>
    <row r="41" spans="1:6" ht="15.75">
      <c r="A41" s="34">
        <f t="shared" si="1"/>
        <v>30</v>
      </c>
      <c r="B41" s="32" t="s">
        <v>136</v>
      </c>
      <c r="C41" s="33" t="s">
        <v>137</v>
      </c>
      <c r="D41" s="48">
        <f>SUM(D42:D48)</f>
        <v>243400</v>
      </c>
      <c r="E41" s="48">
        <f>SUM(E42:E48)</f>
        <v>439160.07</v>
      </c>
      <c r="F41" s="60" t="str">
        <f t="shared" si="0"/>
        <v>свыше 100</v>
      </c>
    </row>
    <row r="42" spans="1:6" ht="32.25" customHeight="1">
      <c r="A42" s="34">
        <f t="shared" si="1"/>
        <v>31</v>
      </c>
      <c r="B42" s="47" t="s">
        <v>203</v>
      </c>
      <c r="C42" s="33" t="s">
        <v>204</v>
      </c>
      <c r="D42" s="59">
        <v>0</v>
      </c>
      <c r="E42" s="59">
        <v>50</v>
      </c>
      <c r="F42" s="60" t="str">
        <f t="shared" si="0"/>
        <v>-</v>
      </c>
    </row>
    <row r="43" spans="1:6" ht="93" customHeight="1">
      <c r="A43" s="34"/>
      <c r="B43" s="47" t="s">
        <v>236</v>
      </c>
      <c r="C43" s="33" t="s">
        <v>237</v>
      </c>
      <c r="D43" s="48">
        <v>0</v>
      </c>
      <c r="E43" s="48">
        <v>20000</v>
      </c>
      <c r="F43" s="60" t="str">
        <f>IF(D43=0,"-",IF(E43/D43*100&gt;110,"свыше 100",ROUND((E43/D43*100),1)))</f>
        <v>-</v>
      </c>
    </row>
    <row r="44" spans="1:6" ht="40.5" customHeight="1">
      <c r="A44" s="34">
        <f>A42+1</f>
        <v>32</v>
      </c>
      <c r="B44" s="32" t="s">
        <v>138</v>
      </c>
      <c r="C44" s="33" t="s">
        <v>102</v>
      </c>
      <c r="D44" s="48">
        <v>5000</v>
      </c>
      <c r="E44" s="48">
        <v>0</v>
      </c>
      <c r="F44" s="60">
        <f t="shared" si="0"/>
        <v>0</v>
      </c>
    </row>
    <row r="45" spans="1:6" ht="54.75" customHeight="1">
      <c r="A45" s="34">
        <f t="shared" si="1"/>
        <v>33</v>
      </c>
      <c r="B45" s="47" t="s">
        <v>238</v>
      </c>
      <c r="C45" s="33" t="s">
        <v>239</v>
      </c>
      <c r="D45" s="48">
        <v>21000</v>
      </c>
      <c r="E45" s="48">
        <v>0</v>
      </c>
      <c r="F45" s="60">
        <f t="shared" si="0"/>
        <v>0</v>
      </c>
    </row>
    <row r="46" spans="1:6" ht="37.5" customHeight="1">
      <c r="A46" s="34">
        <f>A45+1</f>
        <v>34</v>
      </c>
      <c r="B46" s="47" t="s">
        <v>201</v>
      </c>
      <c r="C46" s="33" t="s">
        <v>202</v>
      </c>
      <c r="D46" s="48">
        <v>0</v>
      </c>
      <c r="E46" s="48">
        <v>400</v>
      </c>
      <c r="F46" s="60" t="str">
        <f t="shared" si="0"/>
        <v>-</v>
      </c>
    </row>
    <row r="47" spans="1:6" ht="29.25" customHeight="1">
      <c r="A47" s="34">
        <f t="shared" si="1"/>
        <v>35</v>
      </c>
      <c r="B47" s="32" t="s">
        <v>150</v>
      </c>
      <c r="C47" s="33" t="s">
        <v>151</v>
      </c>
      <c r="D47" s="48">
        <v>107000</v>
      </c>
      <c r="E47" s="48">
        <v>2187.87</v>
      </c>
      <c r="F47" s="60">
        <f t="shared" si="0"/>
        <v>2</v>
      </c>
    </row>
    <row r="48" spans="1:6" ht="25.5">
      <c r="A48" s="34">
        <f t="shared" si="1"/>
        <v>36</v>
      </c>
      <c r="B48" s="32" t="s">
        <v>139</v>
      </c>
      <c r="C48" s="33" t="s">
        <v>37</v>
      </c>
      <c r="D48" s="48">
        <v>110400</v>
      </c>
      <c r="E48" s="48">
        <v>416522.2</v>
      </c>
      <c r="F48" s="60" t="str">
        <f t="shared" si="0"/>
        <v>свыше 100</v>
      </c>
    </row>
    <row r="49" spans="1:6" ht="15.75">
      <c r="A49" s="34">
        <f t="shared" si="1"/>
        <v>37</v>
      </c>
      <c r="B49" s="32" t="s">
        <v>205</v>
      </c>
      <c r="C49" s="33" t="s">
        <v>206</v>
      </c>
      <c r="D49" s="59">
        <v>0</v>
      </c>
      <c r="E49" s="48">
        <v>-5131.62</v>
      </c>
      <c r="F49" s="60" t="str">
        <f t="shared" si="0"/>
        <v>-</v>
      </c>
    </row>
    <row r="50" spans="1:6" ht="25.5">
      <c r="A50" s="34">
        <f t="shared" si="1"/>
        <v>38</v>
      </c>
      <c r="B50" s="47" t="s">
        <v>207</v>
      </c>
      <c r="C50" s="33" t="s">
        <v>208</v>
      </c>
      <c r="D50" s="59">
        <v>0</v>
      </c>
      <c r="E50" s="48">
        <v>-5131.62</v>
      </c>
      <c r="F50" s="60"/>
    </row>
    <row r="51" spans="1:6" ht="15.75">
      <c r="A51" s="34">
        <f t="shared" si="1"/>
        <v>39</v>
      </c>
      <c r="B51" s="32" t="s">
        <v>140</v>
      </c>
      <c r="C51" s="33" t="s">
        <v>141</v>
      </c>
      <c r="D51" s="48">
        <f>D52+D72+D75</f>
        <v>1082637113.18</v>
      </c>
      <c r="E51" s="48">
        <f>E52+E72+E75</f>
        <v>579541271.5500001</v>
      </c>
      <c r="F51" s="60">
        <f t="shared" si="0"/>
        <v>53.5</v>
      </c>
    </row>
    <row r="52" spans="1:6" ht="26.25" customHeight="1">
      <c r="A52" s="34">
        <f t="shared" si="1"/>
        <v>40</v>
      </c>
      <c r="B52" s="32" t="s">
        <v>142</v>
      </c>
      <c r="C52" s="33" t="s">
        <v>143</v>
      </c>
      <c r="D52" s="48">
        <f>D53+D55+D62+D70</f>
        <v>1082637113.18</v>
      </c>
      <c r="E52" s="48">
        <f>E53+E55+E62+E70</f>
        <v>584589977.48</v>
      </c>
      <c r="F52" s="60">
        <f t="shared" si="0"/>
        <v>54</v>
      </c>
    </row>
    <row r="53" spans="1:6" ht="25.5" customHeight="1">
      <c r="A53" s="34">
        <f t="shared" si="1"/>
        <v>41</v>
      </c>
      <c r="B53" s="32" t="s">
        <v>164</v>
      </c>
      <c r="C53" s="33" t="s">
        <v>161</v>
      </c>
      <c r="D53" s="48">
        <f>SUM(D54:D54)</f>
        <v>381310000</v>
      </c>
      <c r="E53" s="48">
        <f>SUM(E54:E54)</f>
        <v>190656000</v>
      </c>
      <c r="F53" s="60">
        <f t="shared" si="0"/>
        <v>50</v>
      </c>
    </row>
    <row r="54" spans="1:6" ht="26.25" customHeight="1">
      <c r="A54" s="34">
        <f t="shared" si="1"/>
        <v>42</v>
      </c>
      <c r="B54" s="32" t="s">
        <v>162</v>
      </c>
      <c r="C54" s="33" t="s">
        <v>189</v>
      </c>
      <c r="D54" s="48">
        <v>381310000</v>
      </c>
      <c r="E54" s="48">
        <v>190656000</v>
      </c>
      <c r="F54" s="60">
        <f t="shared" si="0"/>
        <v>50</v>
      </c>
    </row>
    <row r="55" spans="1:6" ht="25.5">
      <c r="A55" s="34">
        <f t="shared" si="1"/>
        <v>43</v>
      </c>
      <c r="B55" s="32" t="s">
        <v>165</v>
      </c>
      <c r="C55" s="33" t="s">
        <v>163</v>
      </c>
      <c r="D55" s="48">
        <f>SUM(D56:D61)</f>
        <v>209955368.18</v>
      </c>
      <c r="E55" s="48">
        <f>SUM(E56:E61)</f>
        <v>92757800</v>
      </c>
      <c r="F55" s="60">
        <f t="shared" si="0"/>
        <v>44.2</v>
      </c>
    </row>
    <row r="56" spans="1:6" ht="29.25" customHeight="1">
      <c r="A56" s="34">
        <f t="shared" si="1"/>
        <v>44</v>
      </c>
      <c r="B56" s="47" t="s">
        <v>184</v>
      </c>
      <c r="C56" s="33" t="s">
        <v>190</v>
      </c>
      <c r="D56" s="48">
        <v>5961200</v>
      </c>
      <c r="E56" s="48">
        <v>0</v>
      </c>
      <c r="F56" s="60">
        <f t="shared" si="0"/>
        <v>0</v>
      </c>
    </row>
    <row r="57" spans="1:6" ht="29.25" customHeight="1">
      <c r="A57" s="34">
        <f t="shared" si="1"/>
        <v>45</v>
      </c>
      <c r="B57" s="47" t="s">
        <v>219</v>
      </c>
      <c r="C57" s="33" t="s">
        <v>220</v>
      </c>
      <c r="D57" s="48">
        <v>873940</v>
      </c>
      <c r="E57" s="48"/>
      <c r="F57" s="60"/>
    </row>
    <row r="58" spans="1:6" ht="29.25" customHeight="1">
      <c r="A58" s="34">
        <f t="shared" si="1"/>
        <v>46</v>
      </c>
      <c r="B58" s="47" t="s">
        <v>221</v>
      </c>
      <c r="C58" s="33" t="s">
        <v>222</v>
      </c>
      <c r="D58" s="48">
        <v>124600</v>
      </c>
      <c r="E58" s="48"/>
      <c r="F58" s="60"/>
    </row>
    <row r="59" spans="1:6" ht="29.25" customHeight="1">
      <c r="A59" s="34">
        <f t="shared" si="1"/>
        <v>47</v>
      </c>
      <c r="B59" s="32" t="s">
        <v>223</v>
      </c>
      <c r="C59" s="33" t="s">
        <v>224</v>
      </c>
      <c r="D59" s="48">
        <v>326000</v>
      </c>
      <c r="E59" s="48">
        <v>326000</v>
      </c>
      <c r="F59" s="60"/>
    </row>
    <row r="60" spans="1:6" ht="29.25" customHeight="1">
      <c r="A60" s="34">
        <f t="shared" si="1"/>
        <v>48</v>
      </c>
      <c r="B60" s="32" t="s">
        <v>225</v>
      </c>
      <c r="C60" s="33" t="s">
        <v>226</v>
      </c>
      <c r="D60" s="48">
        <v>1058700</v>
      </c>
      <c r="E60" s="48">
        <v>1058700</v>
      </c>
      <c r="F60" s="60"/>
    </row>
    <row r="61" spans="1:6" ht="15.75">
      <c r="A61" s="34">
        <f t="shared" si="1"/>
        <v>49</v>
      </c>
      <c r="B61" s="32" t="s">
        <v>166</v>
      </c>
      <c r="C61" s="35" t="s">
        <v>191</v>
      </c>
      <c r="D61" s="49">
        <v>201610928.18</v>
      </c>
      <c r="E61" s="49">
        <v>91373100</v>
      </c>
      <c r="F61" s="60">
        <f t="shared" si="0"/>
        <v>45.3</v>
      </c>
    </row>
    <row r="62" spans="1:6" ht="15.75">
      <c r="A62" s="34">
        <f t="shared" si="1"/>
        <v>50</v>
      </c>
      <c r="B62" s="32" t="s">
        <v>167</v>
      </c>
      <c r="C62" s="33" t="s">
        <v>175</v>
      </c>
      <c r="D62" s="48">
        <f>SUM(D63:D69)</f>
        <v>467768300</v>
      </c>
      <c r="E62" s="48">
        <f>SUM(E63:E69)</f>
        <v>300523662.48</v>
      </c>
      <c r="F62" s="60">
        <f t="shared" si="0"/>
        <v>64.2</v>
      </c>
    </row>
    <row r="63" spans="1:6" ht="38.25">
      <c r="A63" s="34">
        <f t="shared" si="1"/>
        <v>51</v>
      </c>
      <c r="B63" s="32" t="s">
        <v>177</v>
      </c>
      <c r="C63" s="33" t="s">
        <v>178</v>
      </c>
      <c r="D63" s="48">
        <v>13200000</v>
      </c>
      <c r="E63" s="48">
        <v>6341760.48</v>
      </c>
      <c r="F63" s="60">
        <f t="shared" si="0"/>
        <v>48</v>
      </c>
    </row>
    <row r="64" spans="1:6" ht="25.5">
      <c r="A64" s="34">
        <f t="shared" si="1"/>
        <v>52</v>
      </c>
      <c r="B64" s="32" t="s">
        <v>168</v>
      </c>
      <c r="C64" s="33" t="s">
        <v>192</v>
      </c>
      <c r="D64" s="49">
        <v>82055700</v>
      </c>
      <c r="E64" s="49">
        <v>55600102</v>
      </c>
      <c r="F64" s="60">
        <f t="shared" si="0"/>
        <v>67.8</v>
      </c>
    </row>
    <row r="65" spans="1:6" ht="38.25">
      <c r="A65" s="34">
        <f t="shared" si="1"/>
        <v>53</v>
      </c>
      <c r="B65" s="32" t="s">
        <v>169</v>
      </c>
      <c r="C65" s="33" t="s">
        <v>170</v>
      </c>
      <c r="D65" s="49">
        <v>1346100</v>
      </c>
      <c r="E65" s="49">
        <v>707800</v>
      </c>
      <c r="F65" s="60">
        <f t="shared" si="0"/>
        <v>52.6</v>
      </c>
    </row>
    <row r="66" spans="1:6" ht="57.75" customHeight="1">
      <c r="A66" s="34">
        <f t="shared" si="1"/>
        <v>54</v>
      </c>
      <c r="B66" s="47" t="s">
        <v>179</v>
      </c>
      <c r="C66" s="33" t="s">
        <v>180</v>
      </c>
      <c r="D66" s="49">
        <v>12800</v>
      </c>
      <c r="E66" s="49">
        <v>12800</v>
      </c>
      <c r="F66" s="60">
        <f t="shared" si="0"/>
        <v>100</v>
      </c>
    </row>
    <row r="67" spans="1:6" ht="25.5">
      <c r="A67" s="34">
        <f t="shared" si="1"/>
        <v>55</v>
      </c>
      <c r="B67" s="32" t="s">
        <v>176</v>
      </c>
      <c r="C67" s="33" t="s">
        <v>144</v>
      </c>
      <c r="D67" s="49">
        <v>11897000</v>
      </c>
      <c r="E67" s="49">
        <v>6191500</v>
      </c>
      <c r="F67" s="60">
        <f t="shared" si="0"/>
        <v>52</v>
      </c>
    </row>
    <row r="68" spans="1:6" ht="38.25">
      <c r="A68" s="34">
        <f t="shared" si="1"/>
        <v>56</v>
      </c>
      <c r="B68" s="32" t="s">
        <v>213</v>
      </c>
      <c r="C68" s="33" t="s">
        <v>214</v>
      </c>
      <c r="D68" s="49">
        <v>11700</v>
      </c>
      <c r="E68" s="49"/>
      <c r="F68" s="60"/>
    </row>
    <row r="69" spans="1:6" ht="15.75">
      <c r="A69" s="34">
        <f t="shared" si="1"/>
        <v>57</v>
      </c>
      <c r="B69" s="32" t="s">
        <v>171</v>
      </c>
      <c r="C69" s="33" t="s">
        <v>193</v>
      </c>
      <c r="D69" s="49">
        <v>359245000</v>
      </c>
      <c r="E69" s="49">
        <v>231669700</v>
      </c>
      <c r="F69" s="60">
        <f t="shared" si="0"/>
        <v>64.5</v>
      </c>
    </row>
    <row r="70" spans="1:6" ht="15.75">
      <c r="A70" s="34">
        <f t="shared" si="1"/>
        <v>58</v>
      </c>
      <c r="B70" s="32" t="s">
        <v>181</v>
      </c>
      <c r="C70" s="33" t="s">
        <v>182</v>
      </c>
      <c r="D70" s="49">
        <f>D71</f>
        <v>23603445</v>
      </c>
      <c r="E70" s="49">
        <f>E71</f>
        <v>652515</v>
      </c>
      <c r="F70" s="60">
        <f t="shared" si="0"/>
        <v>2.8</v>
      </c>
    </row>
    <row r="71" spans="1:6" ht="25.5">
      <c r="A71" s="34">
        <f t="shared" si="1"/>
        <v>59</v>
      </c>
      <c r="B71" s="32" t="s">
        <v>183</v>
      </c>
      <c r="C71" s="33" t="s">
        <v>194</v>
      </c>
      <c r="D71" s="49">
        <v>23603445</v>
      </c>
      <c r="E71" s="49">
        <v>652515</v>
      </c>
      <c r="F71" s="60">
        <f t="shared" si="0"/>
        <v>2.8</v>
      </c>
    </row>
    <row r="72" spans="1:6" ht="78" customHeight="1">
      <c r="A72" s="34">
        <f t="shared" si="1"/>
        <v>60</v>
      </c>
      <c r="B72" s="47" t="s">
        <v>227</v>
      </c>
      <c r="C72" s="33" t="s">
        <v>228</v>
      </c>
      <c r="D72" s="62">
        <v>0</v>
      </c>
      <c r="E72" s="49">
        <f>SUM(E73:E74)</f>
        <v>517406.74</v>
      </c>
      <c r="F72" s="60"/>
    </row>
    <row r="73" spans="1:6" ht="38.25">
      <c r="A73" s="34">
        <f t="shared" si="1"/>
        <v>61</v>
      </c>
      <c r="B73" s="47" t="s">
        <v>229</v>
      </c>
      <c r="C73" s="33" t="s">
        <v>230</v>
      </c>
      <c r="D73" s="62">
        <v>0</v>
      </c>
      <c r="E73" s="49">
        <v>357406.74</v>
      </c>
      <c r="F73" s="60"/>
    </row>
    <row r="74" spans="1:6" ht="38.25">
      <c r="A74" s="34">
        <f t="shared" si="1"/>
        <v>62</v>
      </c>
      <c r="B74" s="47" t="s">
        <v>231</v>
      </c>
      <c r="C74" s="33" t="s">
        <v>232</v>
      </c>
      <c r="D74" s="62">
        <v>0</v>
      </c>
      <c r="E74" s="49">
        <v>160000</v>
      </c>
      <c r="F74" s="60"/>
    </row>
    <row r="75" spans="1:6" ht="38.25">
      <c r="A75" s="34">
        <f t="shared" si="1"/>
        <v>63</v>
      </c>
      <c r="B75" s="32" t="s">
        <v>209</v>
      </c>
      <c r="C75" s="61" t="s">
        <v>210</v>
      </c>
      <c r="D75" s="62">
        <v>0</v>
      </c>
      <c r="E75" s="49">
        <f>E76+E77+E78</f>
        <v>-5566112.67</v>
      </c>
      <c r="F75" s="60" t="str">
        <f t="shared" si="0"/>
        <v>-</v>
      </c>
    </row>
    <row r="76" spans="1:6" ht="45" customHeight="1">
      <c r="A76" s="34">
        <f t="shared" si="1"/>
        <v>64</v>
      </c>
      <c r="B76" s="32" t="s">
        <v>217</v>
      </c>
      <c r="C76" s="61" t="s">
        <v>218</v>
      </c>
      <c r="D76" s="62">
        <v>0</v>
      </c>
      <c r="E76" s="49">
        <v>-5123.86</v>
      </c>
      <c r="F76" s="60" t="str">
        <f t="shared" si="0"/>
        <v>-</v>
      </c>
    </row>
    <row r="77" spans="1:6" ht="36" customHeight="1">
      <c r="A77" s="34">
        <f t="shared" si="1"/>
        <v>65</v>
      </c>
      <c r="B77" s="32" t="s">
        <v>215</v>
      </c>
      <c r="C77" s="61" t="s">
        <v>216</v>
      </c>
      <c r="D77" s="62">
        <v>0</v>
      </c>
      <c r="E77" s="49">
        <v>-583792.03</v>
      </c>
      <c r="F77" s="60" t="str">
        <f t="shared" si="0"/>
        <v>-</v>
      </c>
    </row>
    <row r="78" spans="1:6" ht="51">
      <c r="A78" s="34">
        <f t="shared" si="1"/>
        <v>66</v>
      </c>
      <c r="B78" s="47" t="s">
        <v>211</v>
      </c>
      <c r="C78" s="33" t="s">
        <v>212</v>
      </c>
      <c r="D78" s="62">
        <v>0</v>
      </c>
      <c r="E78" s="49">
        <v>-4977196.78</v>
      </c>
      <c r="F78" s="60" t="str">
        <f t="shared" si="0"/>
        <v>-</v>
      </c>
    </row>
    <row r="79" spans="1:6" ht="15.75">
      <c r="A79" s="34">
        <f t="shared" si="1"/>
        <v>67</v>
      </c>
      <c r="B79" s="45" t="s">
        <v>145</v>
      </c>
      <c r="C79" s="46" t="s">
        <v>101</v>
      </c>
      <c r="D79" s="50">
        <f>D12+D51</f>
        <v>1178292113.18</v>
      </c>
      <c r="E79" s="50">
        <f>E12+E51</f>
        <v>620950429.71</v>
      </c>
      <c r="F79" s="63">
        <f t="shared" si="0"/>
        <v>52.7</v>
      </c>
    </row>
    <row r="80" spans="1:4" ht="15.75">
      <c r="A80" s="37"/>
      <c r="B80" s="38"/>
      <c r="C80" s="29"/>
      <c r="D80" s="29"/>
    </row>
    <row r="81" spans="1:4" ht="15.75">
      <c r="A81" s="84"/>
      <c r="B81" s="84"/>
      <c r="C81" s="84"/>
      <c r="D81" s="29"/>
    </row>
    <row r="82" spans="1:5" ht="15" customHeight="1">
      <c r="A82" s="39"/>
      <c r="B82" s="80"/>
      <c r="C82" s="80"/>
      <c r="D82" s="40"/>
      <c r="E82" s="40"/>
    </row>
    <row r="83" spans="1:5" ht="18.75" customHeight="1">
      <c r="A83" s="39"/>
      <c r="B83" s="80"/>
      <c r="C83" s="80"/>
      <c r="D83" s="40"/>
      <c r="E83" s="40"/>
    </row>
    <row r="84" spans="1:5" ht="18.75" customHeight="1">
      <c r="A84" s="78"/>
      <c r="B84" s="78"/>
      <c r="C84" s="78"/>
      <c r="D84" s="40"/>
      <c r="E84" s="40"/>
    </row>
    <row r="85" spans="1:5" ht="27.75" customHeight="1">
      <c r="A85" s="39"/>
      <c r="B85" s="82"/>
      <c r="C85" s="82"/>
      <c r="D85" s="40"/>
      <c r="E85" s="40"/>
    </row>
    <row r="86" spans="1:5" ht="15.75">
      <c r="A86" s="78"/>
      <c r="B86" s="78"/>
      <c r="C86" s="78"/>
      <c r="D86" s="41"/>
      <c r="E86" s="41"/>
    </row>
    <row r="87" spans="1:5" ht="27.75" customHeight="1">
      <c r="A87" s="29"/>
      <c r="B87" s="83"/>
      <c r="C87" s="83"/>
      <c r="D87" s="40"/>
      <c r="E87" s="40"/>
    </row>
    <row r="88" spans="1:5" ht="38.25" customHeight="1">
      <c r="A88" s="29"/>
      <c r="B88" s="83"/>
      <c r="C88" s="83"/>
      <c r="D88" s="40"/>
      <c r="E88" s="40"/>
    </row>
    <row r="89" spans="1:5" ht="30.75" customHeight="1">
      <c r="A89" s="29"/>
      <c r="B89" s="83"/>
      <c r="C89" s="83"/>
      <c r="D89" s="40"/>
      <c r="E89" s="40"/>
    </row>
    <row r="90" spans="1:5" ht="24.75" customHeight="1">
      <c r="A90" s="29"/>
      <c r="B90" s="83"/>
      <c r="C90" s="83"/>
      <c r="D90" s="40"/>
      <c r="E90" s="40"/>
    </row>
    <row r="91" spans="1:5" ht="15.75">
      <c r="A91" s="78"/>
      <c r="B91" s="78"/>
      <c r="C91" s="78"/>
      <c r="D91" s="41"/>
      <c r="E91" s="41"/>
    </row>
    <row r="92" spans="1:5" ht="13.5" customHeight="1">
      <c r="A92" s="29"/>
      <c r="B92" s="82"/>
      <c r="C92" s="82"/>
      <c r="D92" s="41"/>
      <c r="E92" s="41"/>
    </row>
    <row r="93" spans="1:5" ht="15" customHeight="1">
      <c r="A93" s="29"/>
      <c r="B93" s="82"/>
      <c r="C93" s="82"/>
      <c r="D93" s="41"/>
      <c r="E93" s="41"/>
    </row>
    <row r="94" spans="1:5" ht="11.25" customHeight="1">
      <c r="A94" s="29"/>
      <c r="B94" s="82"/>
      <c r="C94" s="82"/>
      <c r="D94" s="40"/>
      <c r="E94" s="40"/>
    </row>
    <row r="95" spans="1:5" ht="15" customHeight="1">
      <c r="A95" s="29"/>
      <c r="B95" s="82"/>
      <c r="C95" s="82"/>
      <c r="D95" s="41"/>
      <c r="E95" s="41"/>
    </row>
    <row r="96" spans="1:5" ht="15.75">
      <c r="A96" s="29"/>
      <c r="B96" s="82"/>
      <c r="C96" s="82"/>
      <c r="D96" s="41"/>
      <c r="E96" s="41"/>
    </row>
    <row r="97" spans="1:5" ht="12.75" customHeight="1">
      <c r="A97" s="29"/>
      <c r="B97" s="82"/>
      <c r="C97" s="82"/>
      <c r="D97" s="40"/>
      <c r="E97" s="40"/>
    </row>
    <row r="98" spans="1:5" ht="15" customHeight="1">
      <c r="A98" s="29"/>
      <c r="B98" s="82"/>
      <c r="C98" s="82"/>
      <c r="D98" s="40"/>
      <c r="E98" s="40"/>
    </row>
    <row r="99" spans="1:5" ht="15.75">
      <c r="A99" s="29"/>
      <c r="B99" s="82"/>
      <c r="C99" s="82"/>
      <c r="D99" s="40"/>
      <c r="E99" s="40"/>
    </row>
    <row r="100" spans="1:5" ht="14.25" customHeight="1">
      <c r="A100" s="29"/>
      <c r="B100" s="82"/>
      <c r="C100" s="82"/>
      <c r="D100" s="40"/>
      <c r="E100" s="40"/>
    </row>
    <row r="101" spans="1:5" ht="15" customHeight="1">
      <c r="A101" s="29"/>
      <c r="B101" s="82"/>
      <c r="C101" s="82"/>
      <c r="D101" s="40"/>
      <c r="E101" s="40"/>
    </row>
    <row r="102" spans="1:5" ht="10.5" customHeight="1">
      <c r="A102" s="29"/>
      <c r="B102" s="82"/>
      <c r="C102" s="82"/>
      <c r="D102" s="40"/>
      <c r="E102" s="40"/>
    </row>
    <row r="103" spans="1:5" ht="13.5" customHeight="1">
      <c r="A103" s="29"/>
      <c r="B103" s="80"/>
      <c r="C103" s="80"/>
      <c r="D103" s="40"/>
      <c r="E103" s="40"/>
    </row>
    <row r="104" spans="1:5" ht="13.5" customHeight="1">
      <c r="A104" s="29"/>
      <c r="B104" s="80"/>
      <c r="C104" s="80"/>
      <c r="D104" s="40"/>
      <c r="E104" s="40"/>
    </row>
    <row r="105" spans="1:5" ht="13.5" customHeight="1">
      <c r="A105" s="29"/>
      <c r="B105" s="80"/>
      <c r="C105" s="80"/>
      <c r="D105" s="40"/>
      <c r="E105" s="40"/>
    </row>
    <row r="106" spans="1:5" ht="12.75" customHeight="1">
      <c r="A106" s="29"/>
      <c r="B106" s="81"/>
      <c r="C106" s="81"/>
      <c r="D106" s="40"/>
      <c r="E106" s="40"/>
    </row>
    <row r="107" spans="1:5" ht="12.75" customHeight="1">
      <c r="A107" s="29"/>
      <c r="B107" s="81"/>
      <c r="C107" s="81"/>
      <c r="D107" s="40"/>
      <c r="E107" s="40"/>
    </row>
    <row r="108" spans="1:5" ht="15.75">
      <c r="A108" s="78"/>
      <c r="B108" s="78"/>
      <c r="C108" s="78"/>
      <c r="D108" s="42"/>
      <c r="E108" s="42"/>
    </row>
    <row r="109" spans="1:5" ht="15.75" customHeight="1">
      <c r="A109" s="29"/>
      <c r="B109" s="80"/>
      <c r="C109" s="80"/>
      <c r="D109" s="41"/>
      <c r="E109" s="41"/>
    </row>
    <row r="110" spans="1:5" ht="15.75">
      <c r="A110" s="29"/>
      <c r="B110" s="80"/>
      <c r="C110" s="80"/>
      <c r="D110" s="41"/>
      <c r="E110" s="41"/>
    </row>
    <row r="111" spans="1:5" ht="15.75">
      <c r="A111" s="29"/>
      <c r="B111" s="80"/>
      <c r="C111" s="80"/>
      <c r="D111" s="41"/>
      <c r="E111" s="41"/>
    </row>
    <row r="112" spans="1:5" ht="18" customHeight="1">
      <c r="A112" s="29"/>
      <c r="B112" s="80"/>
      <c r="C112" s="80"/>
      <c r="D112" s="40"/>
      <c r="E112" s="40"/>
    </row>
    <row r="113" spans="1:5" ht="15" customHeight="1">
      <c r="A113" s="29"/>
      <c r="B113" s="80"/>
      <c r="C113" s="80"/>
      <c r="D113" s="41"/>
      <c r="E113" s="41"/>
    </row>
    <row r="114" spans="1:5" ht="15.75">
      <c r="A114" s="29"/>
      <c r="B114" s="80"/>
      <c r="C114" s="80"/>
      <c r="D114" s="40"/>
      <c r="E114" s="40"/>
    </row>
    <row r="115" spans="1:5" ht="14.25" customHeight="1">
      <c r="A115" s="43"/>
      <c r="B115" s="80"/>
      <c r="C115" s="80"/>
      <c r="D115" s="44"/>
      <c r="E115" s="44"/>
    </row>
    <row r="116" spans="1:5" ht="15.75">
      <c r="A116" s="78"/>
      <c r="B116" s="78"/>
      <c r="C116" s="78"/>
      <c r="D116" s="22"/>
      <c r="E116" s="38"/>
    </row>
    <row r="117" spans="1:5" ht="48.75" customHeight="1">
      <c r="A117" s="22"/>
      <c r="B117" s="79"/>
      <c r="C117" s="79"/>
      <c r="D117" s="51"/>
      <c r="E117" s="65"/>
    </row>
    <row r="118" spans="1:5" ht="15.75">
      <c r="A118" s="22"/>
      <c r="B118" s="23"/>
      <c r="C118" s="23"/>
      <c r="D118" s="22"/>
      <c r="E118" s="38"/>
    </row>
    <row r="119" spans="1:5" ht="15.75">
      <c r="A119" s="22"/>
      <c r="B119" s="23"/>
      <c r="C119" s="22"/>
      <c r="D119" s="22"/>
      <c r="E119" s="38"/>
    </row>
    <row r="120" spans="1:5" ht="15.75">
      <c r="A120" s="22"/>
      <c r="B120" s="23"/>
      <c r="C120" s="23"/>
      <c r="D120" s="22"/>
      <c r="E120" s="38"/>
    </row>
    <row r="121" spans="1:5" ht="15.75">
      <c r="A121" s="22"/>
      <c r="B121" s="23"/>
      <c r="C121" s="23"/>
      <c r="D121" s="24"/>
      <c r="E121" s="66"/>
    </row>
    <row r="122" spans="1:5" ht="15.75">
      <c r="A122" s="22"/>
      <c r="B122" s="27"/>
      <c r="C122" s="27"/>
      <c r="D122" s="22"/>
      <c r="E122" s="38"/>
    </row>
    <row r="123" spans="1:5" ht="15.75">
      <c r="A123" s="22"/>
      <c r="B123" s="26"/>
      <c r="C123" s="26"/>
      <c r="D123" s="24"/>
      <c r="E123" s="66"/>
    </row>
    <row r="124" spans="1:5" ht="19.5" customHeight="1">
      <c r="A124" s="22"/>
      <c r="B124" s="28"/>
      <c r="C124" s="28"/>
      <c r="D124" s="25"/>
      <c r="E124" s="67"/>
    </row>
    <row r="125" spans="1:5" ht="15.75">
      <c r="A125" s="22"/>
      <c r="B125" s="22"/>
      <c r="C125" s="22"/>
      <c r="D125" s="22"/>
      <c r="E125" s="38"/>
    </row>
    <row r="126" spans="1:5" ht="15.75">
      <c r="A126" s="22"/>
      <c r="B126" s="22"/>
      <c r="C126" s="22"/>
      <c r="D126" s="22"/>
      <c r="E126" s="38"/>
    </row>
    <row r="127" spans="1:5" ht="15.75">
      <c r="A127" s="22"/>
      <c r="B127" s="22"/>
      <c r="C127" s="22"/>
      <c r="D127" s="22"/>
      <c r="E127" s="38"/>
    </row>
    <row r="128" spans="1:5" ht="15.75">
      <c r="A128" s="22"/>
      <c r="B128" s="22"/>
      <c r="C128" s="22"/>
      <c r="D128" s="22"/>
      <c r="E128" s="38"/>
    </row>
    <row r="129" spans="1:5" ht="15.75">
      <c r="A129" s="22"/>
      <c r="B129" s="22"/>
      <c r="C129" s="22"/>
      <c r="D129" s="22"/>
      <c r="E129" s="38"/>
    </row>
    <row r="130" spans="1:5" ht="15.75">
      <c r="A130" s="22"/>
      <c r="B130" s="22"/>
      <c r="C130" s="22"/>
      <c r="D130" s="22"/>
      <c r="E130" s="38"/>
    </row>
    <row r="131" spans="1:5" ht="15.75">
      <c r="A131" s="22"/>
      <c r="B131" s="22"/>
      <c r="C131" s="22"/>
      <c r="D131" s="22"/>
      <c r="E131" s="38"/>
    </row>
    <row r="132" spans="1:5" ht="15.75">
      <c r="A132" s="22"/>
      <c r="B132" s="22"/>
      <c r="C132" s="22"/>
      <c r="D132" s="22"/>
      <c r="E132" s="38"/>
    </row>
    <row r="133" spans="1:5" ht="15.75">
      <c r="A133" s="22"/>
      <c r="B133" s="22"/>
      <c r="C133" s="22"/>
      <c r="D133" s="22"/>
      <c r="E133" s="38"/>
    </row>
    <row r="134" spans="1:5" ht="15.75">
      <c r="A134" s="22"/>
      <c r="B134" s="22"/>
      <c r="C134" s="22"/>
      <c r="D134" s="22"/>
      <c r="E134" s="38"/>
    </row>
    <row r="135" spans="1:5" ht="15.75">
      <c r="A135" s="22"/>
      <c r="B135" s="22"/>
      <c r="C135" s="22"/>
      <c r="D135" s="22"/>
      <c r="E135" s="38"/>
    </row>
    <row r="136" spans="1:5" ht="15.75">
      <c r="A136" s="22"/>
      <c r="B136" s="22"/>
      <c r="C136" s="22"/>
      <c r="D136" s="22"/>
      <c r="E136" s="38"/>
    </row>
    <row r="137" spans="1:5" ht="15.75">
      <c r="A137" s="22"/>
      <c r="B137" s="22"/>
      <c r="C137" s="22"/>
      <c r="D137" s="22"/>
      <c r="E137" s="38"/>
    </row>
    <row r="138" spans="1:5" ht="15.75">
      <c r="A138" s="22"/>
      <c r="B138" s="22"/>
      <c r="C138" s="22"/>
      <c r="D138" s="22"/>
      <c r="E138" s="38"/>
    </row>
    <row r="139" spans="1:5" ht="15.75">
      <c r="A139" s="22"/>
      <c r="B139" s="22"/>
      <c r="C139" s="22"/>
      <c r="D139" s="22"/>
      <c r="E139" s="38"/>
    </row>
    <row r="140" spans="1:5" ht="15.75">
      <c r="A140" s="22"/>
      <c r="B140" s="22"/>
      <c r="C140" s="22"/>
      <c r="D140" s="22"/>
      <c r="E140" s="38"/>
    </row>
    <row r="141" spans="1:5" ht="15.75">
      <c r="A141" s="22"/>
      <c r="B141" s="22"/>
      <c r="C141" s="22"/>
      <c r="D141" s="22"/>
      <c r="E141" s="38"/>
    </row>
    <row r="142" spans="1:5" ht="15.75">
      <c r="A142" s="22"/>
      <c r="B142" s="22"/>
      <c r="C142" s="22"/>
      <c r="D142" s="22"/>
      <c r="E142" s="38"/>
    </row>
    <row r="143" spans="1:5" ht="15.75">
      <c r="A143" s="22"/>
      <c r="B143" s="22"/>
      <c r="C143" s="22"/>
      <c r="D143" s="22"/>
      <c r="E143" s="38"/>
    </row>
    <row r="144" spans="1:5" ht="15.75">
      <c r="A144" s="22"/>
      <c r="B144" s="22"/>
      <c r="C144" s="22"/>
      <c r="D144" s="22"/>
      <c r="E144" s="38"/>
    </row>
    <row r="145" spans="1:5" ht="15.75">
      <c r="A145" s="22"/>
      <c r="B145" s="22"/>
      <c r="C145" s="22"/>
      <c r="D145" s="22"/>
      <c r="E145" s="38"/>
    </row>
    <row r="146" spans="1:5" ht="15.75">
      <c r="A146" s="22"/>
      <c r="B146" s="22"/>
      <c r="C146" s="22"/>
      <c r="D146" s="22"/>
      <c r="E146" s="38"/>
    </row>
    <row r="147" spans="1:5" ht="15.75">
      <c r="A147" s="22"/>
      <c r="B147" s="22"/>
      <c r="C147" s="22"/>
      <c r="D147" s="22"/>
      <c r="E147" s="38"/>
    </row>
    <row r="148" spans="1:5" ht="15.75">
      <c r="A148" s="22"/>
      <c r="B148" s="22"/>
      <c r="C148" s="22"/>
      <c r="D148" s="22"/>
      <c r="E148" s="38"/>
    </row>
    <row r="149" spans="1:5" ht="15.75">
      <c r="A149" s="22"/>
      <c r="B149" s="22"/>
      <c r="C149" s="22"/>
      <c r="D149" s="22"/>
      <c r="E149" s="38"/>
    </row>
    <row r="150" spans="1:5" ht="15.75">
      <c r="A150" s="22"/>
      <c r="B150" s="22"/>
      <c r="C150" s="22"/>
      <c r="D150" s="22"/>
      <c r="E150" s="38"/>
    </row>
    <row r="151" spans="1:5" ht="15.75">
      <c r="A151" s="22"/>
      <c r="B151" s="22"/>
      <c r="C151" s="22"/>
      <c r="D151" s="22"/>
      <c r="E151" s="38"/>
    </row>
    <row r="152" spans="1:5" ht="15.75">
      <c r="A152" s="22"/>
      <c r="B152" s="22"/>
      <c r="C152" s="22"/>
      <c r="D152" s="22"/>
      <c r="E152" s="38"/>
    </row>
    <row r="153" spans="1:5" ht="15.75">
      <c r="A153" s="22"/>
      <c r="B153" s="22"/>
      <c r="C153" s="22"/>
      <c r="D153" s="22"/>
      <c r="E153" s="38"/>
    </row>
    <row r="154" spans="1:5" ht="15.75">
      <c r="A154" s="22"/>
      <c r="B154" s="22"/>
      <c r="C154" s="22"/>
      <c r="D154" s="22"/>
      <c r="E154" s="38"/>
    </row>
    <row r="155" spans="1:5" ht="15.75">
      <c r="A155" s="22"/>
      <c r="B155" s="22"/>
      <c r="C155" s="22"/>
      <c r="D155" s="22"/>
      <c r="E155" s="38"/>
    </row>
    <row r="156" spans="1:5" ht="15.75">
      <c r="A156" s="22"/>
      <c r="B156" s="22"/>
      <c r="C156" s="22"/>
      <c r="D156" s="22"/>
      <c r="E156" s="38"/>
    </row>
    <row r="157" spans="1:5" ht="15.75">
      <c r="A157" s="22"/>
      <c r="B157" s="22"/>
      <c r="C157" s="22"/>
      <c r="D157" s="22"/>
      <c r="E157" s="38"/>
    </row>
    <row r="158" spans="1:5" ht="15.75">
      <c r="A158" s="22"/>
      <c r="B158" s="22"/>
      <c r="C158" s="22"/>
      <c r="D158" s="22"/>
      <c r="E158" s="38"/>
    </row>
    <row r="159" spans="1:5" ht="15.75">
      <c r="A159" s="22"/>
      <c r="B159" s="22"/>
      <c r="C159" s="22"/>
      <c r="D159" s="22"/>
      <c r="E159" s="38"/>
    </row>
    <row r="160" spans="1:5" ht="15.75">
      <c r="A160" s="22"/>
      <c r="B160" s="22"/>
      <c r="C160" s="22"/>
      <c r="D160" s="22"/>
      <c r="E160" s="38"/>
    </row>
    <row r="161" spans="1:5" ht="15.75">
      <c r="A161" s="22"/>
      <c r="B161" s="22"/>
      <c r="C161" s="22"/>
      <c r="D161" s="22"/>
      <c r="E161" s="38"/>
    </row>
  </sheetData>
  <sheetProtection selectLockedCells="1" selectUnlockedCells="1"/>
  <mergeCells count="32">
    <mergeCell ref="A9:A10"/>
    <mergeCell ref="B9:B10"/>
    <mergeCell ref="C9:C10"/>
    <mergeCell ref="D9:D10"/>
    <mergeCell ref="A86:C86"/>
    <mergeCell ref="B82:C82"/>
    <mergeCell ref="A81:C81"/>
    <mergeCell ref="A84:C84"/>
    <mergeCell ref="B85:C85"/>
    <mergeCell ref="B83:C83"/>
    <mergeCell ref="A91:C91"/>
    <mergeCell ref="B92:C94"/>
    <mergeCell ref="B95:C97"/>
    <mergeCell ref="B98:C100"/>
    <mergeCell ref="B103:C105"/>
    <mergeCell ref="B87:C87"/>
    <mergeCell ref="B88:C88"/>
    <mergeCell ref="B89:C89"/>
    <mergeCell ref="B90:C90"/>
    <mergeCell ref="B101:C102"/>
    <mergeCell ref="A116:C116"/>
    <mergeCell ref="B117:C117"/>
    <mergeCell ref="B113:C115"/>
    <mergeCell ref="A108:C108"/>
    <mergeCell ref="B106:C107"/>
    <mergeCell ref="B109:C112"/>
    <mergeCell ref="E9:F9"/>
    <mergeCell ref="B7:F7"/>
    <mergeCell ref="C5:D5"/>
    <mergeCell ref="D1:E1"/>
    <mergeCell ref="D2:E2"/>
    <mergeCell ref="D4:E4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Clerk</cp:lastModifiedBy>
  <cp:lastPrinted>2018-07-25T09:25:44Z</cp:lastPrinted>
  <dcterms:created xsi:type="dcterms:W3CDTF">2002-02-14T09:43:26Z</dcterms:created>
  <dcterms:modified xsi:type="dcterms:W3CDTF">2018-07-25T09:25:47Z</dcterms:modified>
  <cp:category/>
  <cp:version/>
  <cp:contentType/>
  <cp:contentStatus/>
</cp:coreProperties>
</file>