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92" windowWidth="15012" windowHeight="7620"/>
  </bookViews>
  <sheets>
    <sheet name="Документ" sheetId="2" r:id="rId1"/>
  </sheets>
  <definedNames>
    <definedName name="_xlnm.Print_Titles" localSheetId="0">Документ!$6:$6</definedName>
  </definedNames>
  <calcPr calcId="125725"/>
</workbook>
</file>

<file path=xl/calcChain.xml><?xml version="1.0" encoding="utf-8"?>
<calcChain xmlns="http://schemas.openxmlformats.org/spreadsheetml/2006/main">
  <c r="E65" i="2"/>
  <c r="E64"/>
  <c r="E63"/>
  <c r="E61"/>
  <c r="E60"/>
  <c r="E58"/>
  <c r="E57"/>
  <c r="E55"/>
  <c r="E54"/>
  <c r="E53"/>
  <c r="E52"/>
  <c r="E51"/>
  <c r="E50"/>
  <c r="E49"/>
  <c r="E48"/>
  <c r="E46"/>
  <c r="E45"/>
  <c r="E44"/>
  <c r="E43"/>
  <c r="E42"/>
  <c r="E41"/>
  <c r="E39"/>
  <c r="E38"/>
  <c r="E37"/>
  <c r="E36"/>
  <c r="E35"/>
  <c r="E34"/>
  <c r="E33"/>
  <c r="E31"/>
  <c r="E30"/>
  <c r="E29"/>
  <c r="E28"/>
  <c r="E27"/>
  <c r="E26"/>
  <c r="E24"/>
  <c r="E22"/>
  <c r="E21"/>
  <c r="E20"/>
  <c r="E18"/>
  <c r="E17"/>
  <c r="E16"/>
  <c r="E15"/>
  <c r="E14"/>
  <c r="E13"/>
  <c r="E11"/>
  <c r="E10"/>
  <c r="E9"/>
  <c r="E8"/>
  <c r="D62"/>
  <c r="E62" s="1"/>
  <c r="D59"/>
  <c r="E59" s="1"/>
  <c r="D56"/>
  <c r="E56" s="1"/>
  <c r="D47"/>
  <c r="E47" s="1"/>
  <c r="D40"/>
  <c r="E40" s="1"/>
  <c r="D32"/>
  <c r="E32" s="1"/>
  <c r="D25"/>
  <c r="E25" s="1"/>
  <c r="D23"/>
  <c r="E23" s="1"/>
  <c r="D19"/>
  <c r="E19" s="1"/>
  <c r="D12"/>
  <c r="E12" s="1"/>
  <c r="D7"/>
  <c r="E7" s="1"/>
  <c r="D66" l="1"/>
  <c r="E66" s="1"/>
</calcChain>
</file>

<file path=xl/sharedStrings.xml><?xml version="1.0" encoding="utf-8"?>
<sst xmlns="http://schemas.openxmlformats.org/spreadsheetml/2006/main" count="127" uniqueCount="125">
  <si>
    <t>Перечень муниципальных программ МО Красноуфимский округ, подлежащих реализации в 2018 году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</si>
  <si>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</si>
  <si>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</si>
  <si>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 рублей 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</si>
  <si>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</si>
  <si>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0100000000</t>
  </si>
  <si>
    <t>Подпрограмма "Управление муниципальной собственностью и приватизация муниципального имущества до 2020 года"</t>
  </si>
  <si>
    <t>0110000000</t>
  </si>
  <si>
    <t>Подпрограмма "Актуализация сведений государственного кадастра недвижимости в МО Красноуфимский округ до 2020 года"</t>
  </si>
  <si>
    <t>0120000000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</si>
  <si>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</si>
  <si>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</si>
  <si>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</si>
  <si>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</si>
  <si>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</si>
  <si>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0200000000</t>
  </si>
  <si>
    <t>Подпрограмма "Развитие системы дошкольного образования в МО Красноуфимский округ до 2020 года"</t>
  </si>
  <si>
    <t>0210000000</t>
  </si>
  <si>
    <t>Подпрограмма "Развитие системы общего образования в Муниципальном образовании  Красноуфимский округ до 2020 года"</t>
  </si>
  <si>
    <t>0220000000</t>
  </si>
  <si>
    <t>Подпрограмма "Развитие системы дополнительного образования детей в МО Красноуфимский округ до 2020 года"</t>
  </si>
  <si>
    <t>0230000000</t>
  </si>
  <si>
    <t>Подпрограмма "Организация отдыха и оздоровления детей в каникулярное время в МО Красноуфимский округ до 2020 года"</t>
  </si>
  <si>
    <t>0240000000</t>
  </si>
  <si>
    <t>Подпрограмма "Укрепление и развитие материально-технической базы образовательных организаций МО Красноуфимский округ"</t>
  </si>
  <si>
    <t>0250000000</t>
  </si>
  <si>
    <t>Подпрограмма "Обеспечение реализации муниципальной программы МО Красноуфимский округ до 2020 года"</t>
  </si>
  <si>
    <t>0260000000</t>
  </si>
  <si>
    <t>Муниципальная программа МО Красноуфимский округ "Развитие культуры в МО Красноуфимский округ до 2020 года"</t>
  </si>
  <si>
    <t>0300000000</t>
  </si>
  <si>
    <t>Подпрограмма "Развитие культуры и искусства в МО Красноуфимский округ до 2020 года"</t>
  </si>
  <si>
    <t>0310000000</t>
  </si>
  <si>
    <t>Подпрограмма "Развитие образования в сфере культуры и искусства в МО Красноуфимский округ до 2020 года"</t>
  </si>
  <si>
    <t>0320000000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</si>
  <si>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</si>
  <si>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0330000000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</si>
  <si>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</si>
  <si>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0400000000</t>
  </si>
  <si>
    <t>Муниципальная программа МО Красноуфимский округ "Развитие физической культуры, спорта и формирование здорового образа жизни населения и молодежной политики МО Красноуфимский округ до 2020 года"</t>
  </si>
  <si>
    <t>0500000000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</si>
  <si>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</si>
  <si>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0510000000</t>
  </si>
  <si>
    <t>Подпрограмма "Развитие потенциала молодежи в МО Красноуфимский округ до 2020 года"</t>
  </si>
  <si>
    <t>0520000000</t>
  </si>
  <si>
    <t>Подпрограмма "Патриотическое воспитание молодежи в МО Красноуфимский округ до 2020 года"</t>
  </si>
  <si>
    <t>0530000000</t>
  </si>
  <si>
    <t>Подпрограмма "Организация трудоустройства несовершеннолетних граждан в МО Красноуфимский округ"</t>
  </si>
  <si>
    <t>0540000000</t>
  </si>
  <si>
    <t>Подпрограмма "Обеспечение жильем молодых семей в МО Красноуфимский округ до 2020 года"</t>
  </si>
  <si>
    <t>0550000000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</si>
  <si>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</si>
  <si>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</si>
  <si>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</si>
  <si>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</si>
  <si>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</si>
  <si>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</si>
  <si>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Подпрограмма "Обеспечение пожарной безопасности на территории МО Красноуфимский округ"</t>
  </si>
  <si>
    <t>0720000000</t>
  </si>
  <si>
    <t>Подпрограмма "Комплексная профилактика правонарушений на территории МО Красноуфимский округ"</t>
  </si>
  <si>
    <t>0730000000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</si>
  <si>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</si>
  <si>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0740000000</t>
  </si>
  <si>
    <t>Подпрограмма "Обеспечение безопасности на опасных объектах  МО Красноуфимский округ"</t>
  </si>
  <si>
    <t>0750000000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</si>
  <si>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</si>
  <si>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</si>
  <si>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</si>
  <si>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</si>
  <si>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</si>
  <si>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</si>
  <si>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</si>
  <si>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0810000000</t>
  </si>
  <si>
    <t>Подпрограмма  "Содействие реализации муниципальных функций, связанных с общегосударственным управлением до 2020  года"</t>
  </si>
  <si>
    <t>0820000000</t>
  </si>
  <si>
    <t>Подпрограмма "Развитие муниципальной службы в Муниципальном образовании Красноуфимский округ до 2020 года"</t>
  </si>
  <si>
    <t>0830000000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</si>
  <si>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</si>
  <si>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0840000000</t>
  </si>
  <si>
    <t>Подпрограмма "Информатизация Муниципального образования Красноуфимский округ до 2020 года"</t>
  </si>
  <si>
    <t>0850000000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</si>
  <si>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</si>
  <si>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0860000000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</si>
  <si>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</si>
  <si>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0900000000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</si>
  <si>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</si>
  <si>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</si>
  <si>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Подпрограмма "Повышение  качества условий проживания населения МО Красноуфимский округ"</t>
  </si>
  <si>
    <t>0920000000</t>
  </si>
  <si>
    <t>Подпрограмма "Энергосбережение и повышение энергетической эффективности МО Красноуфимский округ"</t>
  </si>
  <si>
    <t>0930000000</t>
  </si>
  <si>
    <t>Подпрограмма "Комплексное благоустройство территорий МО Красноуфимский округ"</t>
  </si>
  <si>
    <t>0940000000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</si>
  <si>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</si>
  <si>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</si>
  <si>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</si>
  <si>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</si>
  <si>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Подпрограмма "Развитие транспорта и транспортной инфраструктуры в МО Красноуфимский округ"</t>
  </si>
  <si>
    <t>0970000000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</si>
  <si>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</si>
  <si>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0980000000</t>
  </si>
  <si>
    <t>Муниципальная программа МО Красноуфимский округ "Управление  муниципальными  финансами МО  Красноуфимский  округ до 2020 года"</t>
  </si>
  <si>
    <t>1000000000</t>
  </si>
  <si>
    <t>Подпрограмма "Управление муниципальным долгом"</t>
  </si>
  <si>
    <t>1020000000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</si>
  <si>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</si>
  <si>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1030000000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</si>
  <si>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</si>
  <si>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1100000000</t>
  </si>
  <si>
    <t>Подпрограмма "Развитие газификации МО Красноуфимский округ до 2020 года"</t>
  </si>
  <si>
    <t>1110000000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</si>
  <si>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</si>
  <si>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1120000000</t>
  </si>
  <si>
    <t>Муниципальная программа МО Красноуфимский округ "Социальная поддержка и благополучие населения МО Красноуфимский округ до 2024г года"</t>
  </si>
  <si>
    <t>1200000000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</si>
  <si>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</si>
  <si>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</si>
  <si>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Подпрограмма "Организация общественных работ в МО Красноуфимский округ до 2024 года"</t>
  </si>
  <si>
    <t>1220000000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</si>
  <si>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2017-2022 годы"</t>
  </si>
  <si>
    <t>1300000000</t>
  </si>
  <si>
    <t xml:space="preserve">Всего расходов:   </t>
  </si>
  <si>
    <t>Исполнение за 1 полугодие 2018г.</t>
  </si>
  <si>
    <t>в рублях</t>
  </si>
  <si>
    <t>%</t>
  </si>
  <si>
    <t xml:space="preserve">                                                     Приложение № 5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                от .07.2018г. №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</si>
</sst>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Times New Roman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right" wrapText="1"/>
    </xf>
    <xf numFmtId="0" fontId="3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2">
      <alignment vertical="top" wrapText="1"/>
    </xf>
    <xf numFmtId="1" fontId="1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1" fillId="0" borderId="2">
      <alignment vertical="top" wrapTex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5" fillId="0" borderId="1"/>
    <xf numFmtId="0" fontId="5" fillId="0" borderId="1"/>
    <xf numFmtId="0" fontId="6" fillId="4" borderId="1"/>
    <xf numFmtId="0" fontId="7" fillId="4" borderId="1"/>
    <xf numFmtId="0" fontId="8" fillId="0" borderId="1"/>
    <xf numFmtId="0" fontId="7" fillId="0" borderId="1"/>
    <xf numFmtId="0" fontId="6" fillId="0" borderId="1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4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1" fillId="0" borderId="2" xfId="11" applyNumberFormat="1" applyProtection="1">
      <alignment vertical="top" wrapText="1"/>
    </xf>
    <xf numFmtId="0" fontId="1" fillId="0" borderId="1" xfId="2" applyNumberFormat="1" applyFill="1" applyProtection="1"/>
    <xf numFmtId="0" fontId="0" fillId="0" borderId="0" xfId="0" applyFill="1" applyProtection="1">
      <protection locked="0"/>
    </xf>
    <xf numFmtId="0" fontId="4" fillId="0" borderId="5" xfId="7" applyNumberFormat="1" applyBorder="1" applyProtection="1">
      <alignment vertical="top" wrapText="1"/>
    </xf>
    <xf numFmtId="4" fontId="4" fillId="0" borderId="11" xfId="9" applyFill="1" applyBorder="1" applyProtection="1">
      <alignment horizontal="right" vertical="top" shrinkToFit="1"/>
    </xf>
    <xf numFmtId="0" fontId="10" fillId="0" borderId="4" xfId="2" applyNumberFormat="1" applyFont="1" applyBorder="1" applyProtection="1"/>
    <xf numFmtId="164" fontId="12" fillId="0" borderId="4" xfId="0" applyNumberFormat="1" applyFont="1" applyFill="1" applyBorder="1" applyAlignment="1">
      <alignment horizontal="center" vertical="top"/>
    </xf>
    <xf numFmtId="4" fontId="4" fillId="0" borderId="4" xfId="13" applyFill="1" applyBorder="1" applyProtection="1">
      <alignment horizontal="right" vertical="top" shrinkToFit="1"/>
    </xf>
    <xf numFmtId="4" fontId="13" fillId="0" borderId="11" xfId="9" applyFont="1" applyFill="1" applyBorder="1" applyProtection="1">
      <alignment horizontal="right" vertical="top" shrinkToFit="1"/>
    </xf>
    <xf numFmtId="0" fontId="14" fillId="0" borderId="4" xfId="0" applyFont="1" applyBorder="1" applyProtection="1">
      <protection locked="0"/>
    </xf>
    <xf numFmtId="4" fontId="10" fillId="0" borderId="10" xfId="9" applyFont="1" applyFill="1" applyBorder="1" applyProtection="1">
      <alignment horizontal="right" vertical="top" shrinkToFit="1"/>
    </xf>
    <xf numFmtId="164" fontId="15" fillId="0" borderId="4" xfId="0" applyNumberFormat="1" applyFont="1" applyFill="1" applyBorder="1" applyAlignment="1">
      <alignment horizontal="center" vertical="top"/>
    </xf>
    <xf numFmtId="164" fontId="16" fillId="0" borderId="4" xfId="0" applyNumberFormat="1" applyFont="1" applyFill="1" applyBorder="1" applyAlignment="1">
      <alignment horizontal="center" vertical="top"/>
    </xf>
    <xf numFmtId="1" fontId="10" fillId="0" borderId="2" xfId="8" applyNumberFormat="1" applyFont="1" applyProtection="1">
      <alignment horizontal="center" vertical="top" shrinkToFit="1"/>
    </xf>
    <xf numFmtId="1" fontId="10" fillId="0" borderId="5" xfId="8" applyNumberFormat="1" applyFont="1" applyBorder="1" applyProtection="1">
      <alignment horizontal="center" vertical="top" shrinkToFit="1"/>
    </xf>
    <xf numFmtId="4" fontId="10" fillId="0" borderId="11" xfId="9" applyFont="1" applyFill="1" applyBorder="1" applyProtection="1">
      <alignment horizontal="right" vertical="top" shrinkToFit="1"/>
    </xf>
    <xf numFmtId="1" fontId="13" fillId="0" borderId="2" xfId="8" applyNumberFormat="1" applyFont="1" applyProtection="1">
      <alignment horizontal="center" vertical="top" shrinkToFit="1"/>
    </xf>
    <xf numFmtId="0" fontId="11" fillId="0" borderId="1" xfId="3" applyNumberFormat="1" applyFont="1" applyAlignment="1" applyProtection="1">
      <alignment wrapText="1"/>
    </xf>
    <xf numFmtId="0" fontId="2" fillId="0" borderId="1" xfId="3" applyNumberFormat="1" applyAlignment="1" applyProtection="1">
      <alignment wrapText="1"/>
    </xf>
    <xf numFmtId="0" fontId="10" fillId="0" borderId="8" xfId="2" applyNumberFormat="1" applyFont="1" applyBorder="1" applyAlignment="1" applyProtection="1">
      <alignment horizontal="center" wrapText="1"/>
    </xf>
    <xf numFmtId="0" fontId="10" fillId="0" borderId="9" xfId="2" applyNumberFormat="1" applyFont="1" applyBorder="1" applyAlignment="1" applyProtection="1">
      <alignment horizontal="center" wrapText="1"/>
    </xf>
    <xf numFmtId="0" fontId="3" fillId="0" borderId="1" xfId="4" applyNumberFormat="1" applyAlignment="1" applyProtection="1">
      <alignment horizontal="center" wrapTex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4" fillId="0" borderId="8" xfId="12" applyNumberFormat="1" applyBorder="1" applyAlignment="1" applyProtection="1">
      <alignment horizontal="left"/>
    </xf>
    <xf numFmtId="0" fontId="4" fillId="0" borderId="9" xfId="12" applyBorder="1" applyAlignment="1" applyProtection="1">
      <alignment horizontal="left"/>
      <protection locked="0"/>
    </xf>
    <xf numFmtId="0" fontId="10" fillId="0" borderId="6" xfId="6" applyNumberFormat="1" applyFont="1" applyBorder="1" applyAlignment="1" applyProtection="1">
      <alignment horizontal="center" vertical="center" wrapText="1"/>
    </xf>
    <xf numFmtId="0" fontId="10" fillId="0" borderId="7" xfId="6" applyNumberFormat="1" applyFont="1" applyBorder="1" applyAlignment="1" applyProtection="1">
      <alignment horizontal="center" vertical="center" wrapText="1"/>
    </xf>
    <xf numFmtId="0" fontId="10" fillId="0" borderId="6" xfId="6" applyNumberFormat="1" applyFont="1" applyFill="1" applyBorder="1" applyAlignment="1" applyProtection="1">
      <alignment horizontal="center" vertical="center" wrapText="1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Alignment="1" applyProtection="1">
      <alignment horizontal="center" wrapText="1"/>
    </xf>
  </cellXfs>
  <cellStyles count="26">
    <cellStyle name="br" xfId="18"/>
    <cellStyle name="col" xfId="17"/>
    <cellStyle name="style0" xfId="19"/>
    <cellStyle name="td" xfId="20"/>
    <cellStyle name="tr" xfId="16"/>
    <cellStyle name="xl21" xfId="21"/>
    <cellStyle name="xl22" xfId="22"/>
    <cellStyle name="xl23" xfId="6"/>
    <cellStyle name="xl24" xfId="7"/>
    <cellStyle name="xl25" xfId="11"/>
    <cellStyle name="xl26" xfId="2"/>
    <cellStyle name="xl27" xfId="23"/>
    <cellStyle name="xl28" xfId="8"/>
    <cellStyle name="xl29" xfId="24"/>
    <cellStyle name="xl30" xfId="25"/>
    <cellStyle name="xl31" xfId="1"/>
    <cellStyle name="xl32" xfId="12"/>
    <cellStyle name="xl33" xfId="9"/>
    <cellStyle name="xl34" xfId="13"/>
    <cellStyle name="xl35" xfId="10"/>
    <cellStyle name="xl36" xfId="14"/>
    <cellStyle name="xl37" xfId="3"/>
    <cellStyle name="xl38" xfId="4"/>
    <cellStyle name="xl39" xfId="5"/>
    <cellStyle name="xl40" xfId="1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tabSelected="1" workbookViewId="0">
      <pane ySplit="6" topLeftCell="A7" activePane="bottomLeft" state="frozen"/>
      <selection pane="bottomLeft" activeCell="A3" sqref="A3:E3"/>
    </sheetView>
  </sheetViews>
  <sheetFormatPr defaultColWidth="9.109375" defaultRowHeight="14.4" outlineLevelRow="1"/>
  <cols>
    <col min="1" max="1" width="40" style="1" customWidth="1"/>
    <col min="2" max="2" width="10.6640625" style="1" customWidth="1"/>
    <col min="3" max="3" width="24.109375" style="7" customWidth="1"/>
    <col min="4" max="4" width="16" style="7" customWidth="1"/>
    <col min="5" max="16384" width="9.109375" style="1"/>
  </cols>
  <sheetData>
    <row r="1" spans="1:5">
      <c r="A1" s="29"/>
      <c r="B1" s="30"/>
      <c r="C1" s="6"/>
      <c r="D1" s="6"/>
    </row>
    <row r="2" spans="1:5" ht="45.6" customHeight="1">
      <c r="A2" s="22"/>
      <c r="B2" s="23"/>
      <c r="C2" s="23"/>
      <c r="D2" s="39" t="s">
        <v>124</v>
      </c>
      <c r="E2" s="39"/>
    </row>
    <row r="3" spans="1:5" ht="32.4" customHeight="1">
      <c r="A3" s="26" t="s">
        <v>0</v>
      </c>
      <c r="B3" s="26"/>
      <c r="C3" s="26"/>
      <c r="D3" s="26"/>
      <c r="E3" s="26"/>
    </row>
    <row r="4" spans="1:5" ht="5.4" customHeight="1">
      <c r="A4" s="31"/>
      <c r="B4" s="32"/>
      <c r="C4" s="32"/>
      <c r="D4" s="2"/>
    </row>
    <row r="5" spans="1:5" ht="28.2" customHeight="1">
      <c r="A5" s="35" t="s">
        <v>1</v>
      </c>
      <c r="B5" s="35" t="s">
        <v>2</v>
      </c>
      <c r="C5" s="37" t="s">
        <v>3</v>
      </c>
      <c r="D5" s="24" t="s">
        <v>121</v>
      </c>
      <c r="E5" s="25"/>
    </row>
    <row r="6" spans="1:5" ht="61.2" customHeight="1">
      <c r="A6" s="36"/>
      <c r="B6" s="36"/>
      <c r="C6" s="38"/>
      <c r="D6" s="10" t="s">
        <v>122</v>
      </c>
      <c r="E6" s="14" t="s">
        <v>123</v>
      </c>
    </row>
    <row r="7" spans="1:5" ht="66">
      <c r="A7" s="8" t="s">
        <v>4</v>
      </c>
      <c r="B7" s="19" t="s">
        <v>5</v>
      </c>
      <c r="C7" s="15">
        <v>9234796.0500000007</v>
      </c>
      <c r="D7" s="15">
        <f>SUM(D8:D11)</f>
        <v>1901269.92</v>
      </c>
      <c r="E7" s="16">
        <f t="shared" ref="E7:E66" si="0">IF(C7=0,"-",IF(D7/C7*100&gt;110,"свыше 100",ROUND((D7/C7*100),1)))</f>
        <v>20.6</v>
      </c>
    </row>
    <row r="8" spans="1:5" ht="39.6" outlineLevel="1">
      <c r="A8" s="5" t="s">
        <v>6</v>
      </c>
      <c r="B8" s="4" t="s">
        <v>7</v>
      </c>
      <c r="C8" s="13">
        <v>80000</v>
      </c>
      <c r="D8" s="13">
        <v>34000</v>
      </c>
      <c r="E8" s="17">
        <f t="shared" si="0"/>
        <v>42.5</v>
      </c>
    </row>
    <row r="9" spans="1:5" ht="39.6" outlineLevel="1">
      <c r="A9" s="5" t="s">
        <v>8</v>
      </c>
      <c r="B9" s="4" t="s">
        <v>9</v>
      </c>
      <c r="C9" s="13">
        <v>5283196.05</v>
      </c>
      <c r="D9" s="13">
        <v>438050</v>
      </c>
      <c r="E9" s="17">
        <f t="shared" si="0"/>
        <v>8.3000000000000007</v>
      </c>
    </row>
    <row r="10" spans="1:5" ht="66" outlineLevel="1">
      <c r="A10" s="5" t="s">
        <v>10</v>
      </c>
      <c r="B10" s="4" t="s">
        <v>11</v>
      </c>
      <c r="C10" s="13">
        <v>3452700</v>
      </c>
      <c r="D10" s="13">
        <v>1266741.67</v>
      </c>
      <c r="E10" s="17">
        <f t="shared" si="0"/>
        <v>36.700000000000003</v>
      </c>
    </row>
    <row r="11" spans="1:5" ht="39.6" outlineLevel="1">
      <c r="A11" s="5" t="s">
        <v>12</v>
      </c>
      <c r="B11" s="4" t="s">
        <v>13</v>
      </c>
      <c r="C11" s="13">
        <v>418900</v>
      </c>
      <c r="D11" s="13">
        <v>162478.25</v>
      </c>
      <c r="E11" s="17">
        <f t="shared" si="0"/>
        <v>38.799999999999997</v>
      </c>
    </row>
    <row r="12" spans="1:5" ht="52.8">
      <c r="A12" s="3" t="s">
        <v>14</v>
      </c>
      <c r="B12" s="18" t="s">
        <v>15</v>
      </c>
      <c r="C12" s="20">
        <v>694319673.80999994</v>
      </c>
      <c r="D12" s="20">
        <f>SUM(D13:D18)</f>
        <v>345556250.02999997</v>
      </c>
      <c r="E12" s="16">
        <f t="shared" si="0"/>
        <v>49.8</v>
      </c>
    </row>
    <row r="13" spans="1:5" ht="39.6" outlineLevel="1">
      <c r="A13" s="5" t="s">
        <v>16</v>
      </c>
      <c r="B13" s="4" t="s">
        <v>17</v>
      </c>
      <c r="C13" s="13">
        <v>170526059.97999999</v>
      </c>
      <c r="D13" s="13">
        <v>88212011.489999995</v>
      </c>
      <c r="E13" s="17">
        <f t="shared" si="0"/>
        <v>51.7</v>
      </c>
    </row>
    <row r="14" spans="1:5" ht="39.6" outlineLevel="1">
      <c r="A14" s="5" t="s">
        <v>18</v>
      </c>
      <c r="B14" s="4" t="s">
        <v>19</v>
      </c>
      <c r="C14" s="13">
        <v>429405919.00999999</v>
      </c>
      <c r="D14" s="13">
        <v>231290628.69</v>
      </c>
      <c r="E14" s="17">
        <f t="shared" si="0"/>
        <v>53.9</v>
      </c>
    </row>
    <row r="15" spans="1:5" ht="39.6" outlineLevel="1">
      <c r="A15" s="5" t="s">
        <v>20</v>
      </c>
      <c r="B15" s="4" t="s">
        <v>21</v>
      </c>
      <c r="C15" s="13">
        <v>20142090</v>
      </c>
      <c r="D15" s="13">
        <v>9544048.9600000009</v>
      </c>
      <c r="E15" s="17">
        <f t="shared" si="0"/>
        <v>47.4</v>
      </c>
    </row>
    <row r="16" spans="1:5" ht="39.6" outlineLevel="1">
      <c r="A16" s="5" t="s">
        <v>22</v>
      </c>
      <c r="B16" s="4" t="s">
        <v>23</v>
      </c>
      <c r="C16" s="13">
        <v>14845232.050000001</v>
      </c>
      <c r="D16" s="13">
        <v>5480609.6399999997</v>
      </c>
      <c r="E16" s="17">
        <f t="shared" si="0"/>
        <v>36.9</v>
      </c>
    </row>
    <row r="17" spans="1:5" ht="52.8" outlineLevel="1">
      <c r="A17" s="5" t="s">
        <v>24</v>
      </c>
      <c r="B17" s="4" t="s">
        <v>25</v>
      </c>
      <c r="C17" s="13">
        <v>29304738.600000001</v>
      </c>
      <c r="D17" s="13">
        <v>6652491.1399999997</v>
      </c>
      <c r="E17" s="17">
        <f t="shared" si="0"/>
        <v>22.7</v>
      </c>
    </row>
    <row r="18" spans="1:5" ht="39.6" outlineLevel="1">
      <c r="A18" s="5" t="s">
        <v>26</v>
      </c>
      <c r="B18" s="4" t="s">
        <v>27</v>
      </c>
      <c r="C18" s="13">
        <v>30095634.170000002</v>
      </c>
      <c r="D18" s="13">
        <v>4376460.1100000003</v>
      </c>
      <c r="E18" s="17">
        <f t="shared" si="0"/>
        <v>14.5</v>
      </c>
    </row>
    <row r="19" spans="1:5" ht="52.8">
      <c r="A19" s="3" t="s">
        <v>28</v>
      </c>
      <c r="B19" s="18" t="s">
        <v>29</v>
      </c>
      <c r="C19" s="9">
        <v>147494000.58000001</v>
      </c>
      <c r="D19" s="9">
        <f>SUM(D20:D22)</f>
        <v>70805338.900000006</v>
      </c>
      <c r="E19" s="16">
        <f t="shared" si="0"/>
        <v>48</v>
      </c>
    </row>
    <row r="20" spans="1:5" ht="26.4" outlineLevel="1">
      <c r="A20" s="5" t="s">
        <v>30</v>
      </c>
      <c r="B20" s="4" t="s">
        <v>31</v>
      </c>
      <c r="C20" s="13">
        <v>132170982.05</v>
      </c>
      <c r="D20" s="13">
        <v>61812485.530000001</v>
      </c>
      <c r="E20" s="17">
        <f t="shared" si="0"/>
        <v>46.8</v>
      </c>
    </row>
    <row r="21" spans="1:5" ht="39.6" outlineLevel="1">
      <c r="A21" s="5" t="s">
        <v>32</v>
      </c>
      <c r="B21" s="4" t="s">
        <v>33</v>
      </c>
      <c r="C21" s="13">
        <v>14788118.529999999</v>
      </c>
      <c r="D21" s="13">
        <v>8786290</v>
      </c>
      <c r="E21" s="17">
        <f t="shared" si="0"/>
        <v>59.4</v>
      </c>
    </row>
    <row r="22" spans="1:5" ht="52.8" outlineLevel="1">
      <c r="A22" s="5" t="s">
        <v>34</v>
      </c>
      <c r="B22" s="4" t="s">
        <v>35</v>
      </c>
      <c r="C22" s="13">
        <v>534900</v>
      </c>
      <c r="D22" s="13">
        <v>206563.37</v>
      </c>
      <c r="E22" s="17">
        <f t="shared" si="0"/>
        <v>38.6</v>
      </c>
    </row>
    <row r="23" spans="1:5" ht="66">
      <c r="A23" s="3" t="s">
        <v>36</v>
      </c>
      <c r="B23" s="18" t="s">
        <v>37</v>
      </c>
      <c r="C23" s="20">
        <v>7743228.1799999997</v>
      </c>
      <c r="D23" s="20">
        <f>SUM(D24)</f>
        <v>0</v>
      </c>
      <c r="E23" s="16">
        <f t="shared" si="0"/>
        <v>0</v>
      </c>
    </row>
    <row r="24" spans="1:5" ht="52.8" outlineLevel="1">
      <c r="A24" s="5" t="s">
        <v>36</v>
      </c>
      <c r="B24" s="4" t="s">
        <v>37</v>
      </c>
      <c r="C24" s="13">
        <v>7743228.1799999997</v>
      </c>
      <c r="D24" s="13">
        <v>0</v>
      </c>
      <c r="E24" s="17">
        <f t="shared" si="0"/>
        <v>0</v>
      </c>
    </row>
    <row r="25" spans="1:5" ht="79.2">
      <c r="A25" s="3" t="s">
        <v>38</v>
      </c>
      <c r="B25" s="18" t="s">
        <v>39</v>
      </c>
      <c r="C25" s="20">
        <v>3643393.35</v>
      </c>
      <c r="D25" s="20">
        <f>SUM(D26:D30)</f>
        <v>1325342.8700000001</v>
      </c>
      <c r="E25" s="16">
        <f t="shared" si="0"/>
        <v>36.4</v>
      </c>
    </row>
    <row r="26" spans="1:5" ht="52.8" outlineLevel="1">
      <c r="A26" s="5" t="s">
        <v>40</v>
      </c>
      <c r="B26" s="4" t="s">
        <v>41</v>
      </c>
      <c r="C26" s="13">
        <v>1404893.35</v>
      </c>
      <c r="D26" s="13">
        <v>590699.68000000005</v>
      </c>
      <c r="E26" s="17">
        <f t="shared" si="0"/>
        <v>42</v>
      </c>
    </row>
    <row r="27" spans="1:5" ht="26.4" outlineLevel="1">
      <c r="A27" s="5" t="s">
        <v>42</v>
      </c>
      <c r="B27" s="4" t="s">
        <v>43</v>
      </c>
      <c r="C27" s="13">
        <v>1424186</v>
      </c>
      <c r="D27" s="13">
        <v>442437.51</v>
      </c>
      <c r="E27" s="17">
        <f t="shared" si="0"/>
        <v>31.1</v>
      </c>
    </row>
    <row r="28" spans="1:5" ht="39.6" outlineLevel="1">
      <c r="A28" s="5" t="s">
        <v>44</v>
      </c>
      <c r="B28" s="4" t="s">
        <v>45</v>
      </c>
      <c r="C28" s="13">
        <v>182514</v>
      </c>
      <c r="D28" s="13">
        <v>79638.100000000006</v>
      </c>
      <c r="E28" s="17">
        <f t="shared" si="0"/>
        <v>43.6</v>
      </c>
    </row>
    <row r="29" spans="1:5" ht="39.6" outlineLevel="1">
      <c r="A29" s="5" t="s">
        <v>46</v>
      </c>
      <c r="B29" s="4" t="s">
        <v>47</v>
      </c>
      <c r="C29" s="13">
        <v>238000</v>
      </c>
      <c r="D29" s="13">
        <v>212567.58</v>
      </c>
      <c r="E29" s="17">
        <f t="shared" si="0"/>
        <v>89.3</v>
      </c>
    </row>
    <row r="30" spans="1:5" ht="39.6" outlineLevel="1">
      <c r="A30" s="5" t="s">
        <v>48</v>
      </c>
      <c r="B30" s="4" t="s">
        <v>49</v>
      </c>
      <c r="C30" s="13">
        <v>393800</v>
      </c>
      <c r="D30" s="13">
        <v>0</v>
      </c>
      <c r="E30" s="17">
        <f t="shared" si="0"/>
        <v>0</v>
      </c>
    </row>
    <row r="31" spans="1:5" ht="92.4">
      <c r="A31" s="3" t="s">
        <v>50</v>
      </c>
      <c r="B31" s="18" t="s">
        <v>51</v>
      </c>
      <c r="C31" s="20">
        <v>625700</v>
      </c>
      <c r="D31" s="20">
        <v>505000</v>
      </c>
      <c r="E31" s="16">
        <f t="shared" si="0"/>
        <v>80.7</v>
      </c>
    </row>
    <row r="32" spans="1:5" ht="52.8">
      <c r="A32" s="3" t="s">
        <v>52</v>
      </c>
      <c r="B32" s="18" t="s">
        <v>53</v>
      </c>
      <c r="C32" s="20">
        <v>13847945</v>
      </c>
      <c r="D32" s="20">
        <f>SUM(D33:D39)</f>
        <v>2726737.5100000002</v>
      </c>
      <c r="E32" s="16">
        <f t="shared" si="0"/>
        <v>19.7</v>
      </c>
    </row>
    <row r="33" spans="1:5" ht="52.8" outlineLevel="1">
      <c r="A33" s="5" t="s">
        <v>54</v>
      </c>
      <c r="B33" s="4" t="s">
        <v>55</v>
      </c>
      <c r="C33" s="13">
        <v>924700</v>
      </c>
      <c r="D33" s="13">
        <v>332366.08000000002</v>
      </c>
      <c r="E33" s="17">
        <f t="shared" si="0"/>
        <v>35.9</v>
      </c>
    </row>
    <row r="34" spans="1:5" ht="39.6" outlineLevel="1">
      <c r="A34" s="5" t="s">
        <v>56</v>
      </c>
      <c r="B34" s="4" t="s">
        <v>57</v>
      </c>
      <c r="C34" s="13">
        <v>1287000</v>
      </c>
      <c r="D34" s="13">
        <v>289879.90000000002</v>
      </c>
      <c r="E34" s="17">
        <f t="shared" si="0"/>
        <v>22.5</v>
      </c>
    </row>
    <row r="35" spans="1:5" ht="39.6" outlineLevel="1">
      <c r="A35" s="5" t="s">
        <v>58</v>
      </c>
      <c r="B35" s="4" t="s">
        <v>59</v>
      </c>
      <c r="C35" s="13">
        <v>190000</v>
      </c>
      <c r="D35" s="13">
        <v>25130</v>
      </c>
      <c r="E35" s="17">
        <f t="shared" si="0"/>
        <v>13.2</v>
      </c>
    </row>
    <row r="36" spans="1:5" ht="66" outlineLevel="1">
      <c r="A36" s="5" t="s">
        <v>60</v>
      </c>
      <c r="B36" s="4" t="s">
        <v>61</v>
      </c>
      <c r="C36" s="13">
        <v>194300</v>
      </c>
      <c r="D36" s="13">
        <v>0</v>
      </c>
      <c r="E36" s="17">
        <f t="shared" si="0"/>
        <v>0</v>
      </c>
    </row>
    <row r="37" spans="1:5" ht="26.4" outlineLevel="1">
      <c r="A37" s="5" t="s">
        <v>62</v>
      </c>
      <c r="B37" s="4" t="s">
        <v>63</v>
      </c>
      <c r="C37" s="13">
        <v>241500</v>
      </c>
      <c r="D37" s="13">
        <v>215760</v>
      </c>
      <c r="E37" s="17">
        <f t="shared" si="0"/>
        <v>89.3</v>
      </c>
    </row>
    <row r="38" spans="1:5" ht="39.6" outlineLevel="1">
      <c r="A38" s="5" t="s">
        <v>64</v>
      </c>
      <c r="B38" s="4" t="s">
        <v>65</v>
      </c>
      <c r="C38" s="13">
        <v>9664345</v>
      </c>
      <c r="D38" s="13">
        <v>1288981.1200000001</v>
      </c>
      <c r="E38" s="17">
        <f t="shared" si="0"/>
        <v>13.3</v>
      </c>
    </row>
    <row r="39" spans="1:5" ht="66" outlineLevel="1">
      <c r="A39" s="5" t="s">
        <v>66</v>
      </c>
      <c r="B39" s="4" t="s">
        <v>67</v>
      </c>
      <c r="C39" s="13">
        <v>1346100</v>
      </c>
      <c r="D39" s="13">
        <v>574620.41</v>
      </c>
      <c r="E39" s="17">
        <f t="shared" si="0"/>
        <v>42.7</v>
      </c>
    </row>
    <row r="40" spans="1:5" ht="66">
      <c r="A40" s="3" t="s">
        <v>68</v>
      </c>
      <c r="B40" s="18" t="s">
        <v>69</v>
      </c>
      <c r="C40" s="20">
        <v>83280065.75</v>
      </c>
      <c r="D40" s="20">
        <f>SUM(D41:D46)</f>
        <v>31994990.860000003</v>
      </c>
      <c r="E40" s="16">
        <f t="shared" si="0"/>
        <v>38.4</v>
      </c>
    </row>
    <row r="41" spans="1:5" ht="52.8" outlineLevel="1">
      <c r="A41" s="5" t="s">
        <v>70</v>
      </c>
      <c r="B41" s="4" t="s">
        <v>71</v>
      </c>
      <c r="C41" s="13">
        <v>32373315.66</v>
      </c>
      <c r="D41" s="13">
        <v>13395827.050000001</v>
      </c>
      <c r="E41" s="17">
        <f t="shared" si="0"/>
        <v>41.4</v>
      </c>
    </row>
    <row r="42" spans="1:5" ht="52.8" outlineLevel="1">
      <c r="A42" s="5" t="s">
        <v>72</v>
      </c>
      <c r="B42" s="4" t="s">
        <v>73</v>
      </c>
      <c r="C42" s="13">
        <v>758436</v>
      </c>
      <c r="D42" s="13">
        <v>196211.89</v>
      </c>
      <c r="E42" s="17">
        <f t="shared" si="0"/>
        <v>25.9</v>
      </c>
    </row>
    <row r="43" spans="1:5" ht="39.6" outlineLevel="1">
      <c r="A43" s="5" t="s">
        <v>74</v>
      </c>
      <c r="B43" s="4" t="s">
        <v>75</v>
      </c>
      <c r="C43" s="13">
        <v>40500</v>
      </c>
      <c r="D43" s="13">
        <v>16000</v>
      </c>
      <c r="E43" s="17">
        <f t="shared" si="0"/>
        <v>39.5</v>
      </c>
    </row>
    <row r="44" spans="1:5" ht="66" outlineLevel="1">
      <c r="A44" s="5" t="s">
        <v>76</v>
      </c>
      <c r="B44" s="4" t="s">
        <v>77</v>
      </c>
      <c r="C44" s="13">
        <v>254000</v>
      </c>
      <c r="D44" s="13">
        <v>0</v>
      </c>
      <c r="E44" s="17">
        <f t="shared" si="0"/>
        <v>0</v>
      </c>
    </row>
    <row r="45" spans="1:5" ht="39.6" outlineLevel="1">
      <c r="A45" s="5" t="s">
        <v>78</v>
      </c>
      <c r="B45" s="4" t="s">
        <v>79</v>
      </c>
      <c r="C45" s="13">
        <v>81000</v>
      </c>
      <c r="D45" s="13">
        <v>9000</v>
      </c>
      <c r="E45" s="17">
        <f t="shared" si="0"/>
        <v>11.1</v>
      </c>
    </row>
    <row r="46" spans="1:5" ht="66" outlineLevel="1">
      <c r="A46" s="5" t="s">
        <v>80</v>
      </c>
      <c r="B46" s="4" t="s">
        <v>81</v>
      </c>
      <c r="C46" s="13">
        <v>49772814.090000004</v>
      </c>
      <c r="D46" s="13">
        <v>18377951.920000002</v>
      </c>
      <c r="E46" s="17">
        <f t="shared" si="0"/>
        <v>36.9</v>
      </c>
    </row>
    <row r="47" spans="1:5" ht="92.4">
      <c r="A47" s="3" t="s">
        <v>82</v>
      </c>
      <c r="B47" s="18" t="s">
        <v>83</v>
      </c>
      <c r="C47" s="20">
        <v>202153213.50999999</v>
      </c>
      <c r="D47" s="20">
        <f>SUM(D48:D55)</f>
        <v>70954591.689999998</v>
      </c>
      <c r="E47" s="16">
        <f t="shared" si="0"/>
        <v>35.1</v>
      </c>
    </row>
    <row r="48" spans="1:5" ht="39.6" outlineLevel="1">
      <c r="A48" s="5" t="s">
        <v>84</v>
      </c>
      <c r="B48" s="4" t="s">
        <v>85</v>
      </c>
      <c r="C48" s="13">
        <v>5750700</v>
      </c>
      <c r="D48" s="13">
        <v>0</v>
      </c>
      <c r="E48" s="17">
        <f t="shared" si="0"/>
        <v>0</v>
      </c>
    </row>
    <row r="49" spans="1:5" ht="39.6" outlineLevel="1">
      <c r="A49" s="5" t="s">
        <v>86</v>
      </c>
      <c r="B49" s="4" t="s">
        <v>87</v>
      </c>
      <c r="C49" s="13">
        <v>1423800</v>
      </c>
      <c r="D49" s="13">
        <v>1093</v>
      </c>
      <c r="E49" s="17">
        <f t="shared" si="0"/>
        <v>0.1</v>
      </c>
    </row>
    <row r="50" spans="1:5" ht="39.6" outlineLevel="1">
      <c r="A50" s="5" t="s">
        <v>88</v>
      </c>
      <c r="B50" s="4" t="s">
        <v>89</v>
      </c>
      <c r="C50" s="13">
        <v>40508327</v>
      </c>
      <c r="D50" s="13">
        <v>710699.49</v>
      </c>
      <c r="E50" s="17">
        <f t="shared" si="0"/>
        <v>1.8</v>
      </c>
    </row>
    <row r="51" spans="1:5" ht="26.4" outlineLevel="1">
      <c r="A51" s="5" t="s">
        <v>90</v>
      </c>
      <c r="B51" s="4" t="s">
        <v>91</v>
      </c>
      <c r="C51" s="13">
        <v>14382798.51</v>
      </c>
      <c r="D51" s="13">
        <v>5709040.2199999997</v>
      </c>
      <c r="E51" s="17">
        <f t="shared" si="0"/>
        <v>39.700000000000003</v>
      </c>
    </row>
    <row r="52" spans="1:5" ht="52.8" outlineLevel="1">
      <c r="A52" s="5" t="s">
        <v>92</v>
      </c>
      <c r="B52" s="4" t="s">
        <v>93</v>
      </c>
      <c r="C52" s="13">
        <v>23417199</v>
      </c>
      <c r="D52" s="13">
        <v>2883009.91</v>
      </c>
      <c r="E52" s="17">
        <f t="shared" si="0"/>
        <v>12.3</v>
      </c>
    </row>
    <row r="53" spans="1:5" ht="79.2" outlineLevel="1">
      <c r="A53" s="5" t="s">
        <v>94</v>
      </c>
      <c r="B53" s="4" t="s">
        <v>95</v>
      </c>
      <c r="C53" s="13">
        <v>101999425</v>
      </c>
      <c r="D53" s="13">
        <v>55259348.229999997</v>
      </c>
      <c r="E53" s="17">
        <f t="shared" si="0"/>
        <v>54.2</v>
      </c>
    </row>
    <row r="54" spans="1:5" ht="39.6" outlineLevel="1">
      <c r="A54" s="5" t="s">
        <v>96</v>
      </c>
      <c r="B54" s="4" t="s">
        <v>97</v>
      </c>
      <c r="C54" s="13">
        <v>1420200</v>
      </c>
      <c r="D54" s="13">
        <v>923561.94</v>
      </c>
      <c r="E54" s="17">
        <f t="shared" si="0"/>
        <v>65</v>
      </c>
    </row>
    <row r="55" spans="1:5" ht="79.2" outlineLevel="1">
      <c r="A55" s="5" t="s">
        <v>98</v>
      </c>
      <c r="B55" s="4" t="s">
        <v>99</v>
      </c>
      <c r="C55" s="13">
        <v>13250764</v>
      </c>
      <c r="D55" s="13">
        <v>5467838.9000000004</v>
      </c>
      <c r="E55" s="17">
        <f t="shared" si="0"/>
        <v>41.3</v>
      </c>
    </row>
    <row r="56" spans="1:5" ht="52.8">
      <c r="A56" s="3" t="s">
        <v>100</v>
      </c>
      <c r="B56" s="18" t="s">
        <v>101</v>
      </c>
      <c r="C56" s="20">
        <v>7272900</v>
      </c>
      <c r="D56" s="20">
        <f>SUM(D57:D58)</f>
        <v>3041796.5</v>
      </c>
      <c r="E56" s="16">
        <f t="shared" si="0"/>
        <v>41.8</v>
      </c>
    </row>
    <row r="57" spans="1:5" ht="26.4" outlineLevel="1">
      <c r="A57" s="5" t="s">
        <v>102</v>
      </c>
      <c r="B57" s="4" t="s">
        <v>103</v>
      </c>
      <c r="C57" s="13">
        <v>2000</v>
      </c>
      <c r="D57" s="13">
        <v>399.47</v>
      </c>
      <c r="E57" s="17">
        <f t="shared" si="0"/>
        <v>20</v>
      </c>
    </row>
    <row r="58" spans="1:5" ht="52.8" outlineLevel="1">
      <c r="A58" s="5" t="s">
        <v>104</v>
      </c>
      <c r="B58" s="4" t="s">
        <v>105</v>
      </c>
      <c r="C58" s="13">
        <v>7270900</v>
      </c>
      <c r="D58" s="13">
        <v>3041397.03</v>
      </c>
      <c r="E58" s="17">
        <f t="shared" si="0"/>
        <v>41.8</v>
      </c>
    </row>
    <row r="59" spans="1:5" ht="66">
      <c r="A59" s="3" t="s">
        <v>106</v>
      </c>
      <c r="B59" s="18" t="s">
        <v>107</v>
      </c>
      <c r="C59" s="20">
        <v>21371351.109999999</v>
      </c>
      <c r="D59" s="20">
        <f>SUM(D60:D61)</f>
        <v>10301059.34</v>
      </c>
      <c r="E59" s="16">
        <f t="shared" si="0"/>
        <v>48.2</v>
      </c>
    </row>
    <row r="60" spans="1:5" ht="26.4" outlineLevel="1">
      <c r="A60" s="5" t="s">
        <v>108</v>
      </c>
      <c r="B60" s="18" t="s">
        <v>109</v>
      </c>
      <c r="C60" s="9">
        <v>17606751.109999999</v>
      </c>
      <c r="D60" s="9">
        <v>9136459.3399999999</v>
      </c>
      <c r="E60" s="11">
        <f t="shared" si="0"/>
        <v>51.9</v>
      </c>
    </row>
    <row r="61" spans="1:5" ht="66" outlineLevel="1">
      <c r="A61" s="5" t="s">
        <v>110</v>
      </c>
      <c r="B61" s="4" t="s">
        <v>111</v>
      </c>
      <c r="C61" s="13">
        <v>3764600</v>
      </c>
      <c r="D61" s="13">
        <v>1164600</v>
      </c>
      <c r="E61" s="17">
        <f t="shared" si="0"/>
        <v>30.9</v>
      </c>
    </row>
    <row r="62" spans="1:5" ht="52.8">
      <c r="A62" s="3" t="s">
        <v>112</v>
      </c>
      <c r="B62" s="18" t="s">
        <v>113</v>
      </c>
      <c r="C62" s="20">
        <v>459000</v>
      </c>
      <c r="D62" s="20">
        <f>SUM(D63:D64)</f>
        <v>207490</v>
      </c>
      <c r="E62" s="16">
        <f t="shared" si="0"/>
        <v>45.2</v>
      </c>
    </row>
    <row r="63" spans="1:5" ht="52.8" outlineLevel="1">
      <c r="A63" s="5" t="s">
        <v>114</v>
      </c>
      <c r="B63" s="21" t="s">
        <v>115</v>
      </c>
      <c r="C63" s="13">
        <v>414000</v>
      </c>
      <c r="D63" s="13">
        <v>162500</v>
      </c>
      <c r="E63" s="17">
        <f t="shared" si="0"/>
        <v>39.299999999999997</v>
      </c>
    </row>
    <row r="64" spans="1:5" ht="39.6" outlineLevel="1">
      <c r="A64" s="5" t="s">
        <v>116</v>
      </c>
      <c r="B64" s="21" t="s">
        <v>117</v>
      </c>
      <c r="C64" s="13">
        <v>45000</v>
      </c>
      <c r="D64" s="13">
        <v>44990</v>
      </c>
      <c r="E64" s="17">
        <f t="shared" si="0"/>
        <v>100</v>
      </c>
    </row>
    <row r="65" spans="1:5" ht="66">
      <c r="A65" s="3" t="s">
        <v>118</v>
      </c>
      <c r="B65" s="21" t="s">
        <v>119</v>
      </c>
      <c r="C65" s="13">
        <v>882115</v>
      </c>
      <c r="D65" s="13">
        <v>223713.4</v>
      </c>
      <c r="E65" s="17">
        <f t="shared" si="0"/>
        <v>25.4</v>
      </c>
    </row>
    <row r="66" spans="1:5" ht="21" customHeight="1">
      <c r="A66" s="33" t="s">
        <v>120</v>
      </c>
      <c r="B66" s="34"/>
      <c r="C66" s="12">
        <v>1192327382.3399999</v>
      </c>
      <c r="D66" s="12">
        <f>SUM(D7+D12+D19+D23+D25+D31+D32+D40+D47+D56+D59+D62+D65)</f>
        <v>539543581.01999998</v>
      </c>
      <c r="E66" s="16">
        <f t="shared" si="0"/>
        <v>45.3</v>
      </c>
    </row>
    <row r="67" spans="1:5" ht="12.75" customHeight="1">
      <c r="A67" s="2"/>
      <c r="B67" s="2"/>
      <c r="C67" s="6"/>
      <c r="D67" s="6"/>
    </row>
    <row r="68" spans="1:5" ht="15.15" customHeight="1">
      <c r="A68" s="27"/>
      <c r="B68" s="28"/>
      <c r="C68" s="28"/>
      <c r="D68" s="2"/>
    </row>
  </sheetData>
  <mergeCells count="10">
    <mergeCell ref="D5:E5"/>
    <mergeCell ref="A3:E3"/>
    <mergeCell ref="A68:C68"/>
    <mergeCell ref="A1:B1"/>
    <mergeCell ref="A4:C4"/>
    <mergeCell ref="A66:B66"/>
    <mergeCell ref="A5:A6"/>
    <mergeCell ref="B5:B6"/>
    <mergeCell ref="C5:C6"/>
    <mergeCell ref="D2:E2"/>
  </mergeCells>
  <pageMargins left="0.78740157480314965" right="0.59055118110236227" top="0.59055118110236227" bottom="0.59055118110236227" header="0.39370078740157483" footer="0.51181102362204722"/>
  <pageSetup paperSize="9"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F9DB4F4-ED9B-4370-B8EB-069024953C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MARINAEVG\marina</dc:creator>
  <cp:lastModifiedBy>irina</cp:lastModifiedBy>
  <cp:lastPrinted>2018-07-24T08:24:15Z</cp:lastPrinted>
  <dcterms:created xsi:type="dcterms:W3CDTF">2018-07-03T10:32:05Z</dcterms:created>
  <dcterms:modified xsi:type="dcterms:W3CDTF">2018-07-24T08:24:17Z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9 (МП)2018(3).xlsx</vt:lpwstr>
  </property>
  <property fmtid="{D5CDD505-2E9C-101B-9397-08002B2CF9AE}" pid="3" name="Название отчета">
    <vt:lpwstr>Приложение 9 (МП)2018(3).xlsx</vt:lpwstr>
  </property>
  <property fmtid="{D5CDD505-2E9C-101B-9397-08002B2CF9AE}" pid="4" name="Версия клиента">
    <vt:lpwstr>17.4.11.2150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mecbud1817</vt:lpwstr>
  </property>
  <property fmtid="{D5CDD505-2E9C-101B-9397-08002B2CF9AE}" pid="9" name="Пользователь">
    <vt:lpwstr>коротаева</vt:lpwstr>
  </property>
  <property fmtid="{D5CDD505-2E9C-101B-9397-08002B2CF9AE}" pid="10" name="Шаблон">
    <vt:lpwstr>SQR_ROSP_EXP2016_46885579</vt:lpwstr>
  </property>
  <property fmtid="{D5CDD505-2E9C-101B-9397-08002B2CF9AE}" pid="11" name="Локальная база">
    <vt:lpwstr>используется</vt:lpwstr>
  </property>
</Properties>
</file>