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4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<sst xmlns="http://schemas.openxmlformats.org/spreadsheetml/2006/main" count="208" uniqueCount="50">
  <si>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</si>
  <si>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</si>
  <si>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</si>
  <si>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</si>
  <si>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</si>
  <si>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</si>
  <si>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</si>
  <si>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</si>
  <si>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</si>
  <si>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</si>
  <si>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</si>
  <si>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</si>
  <si>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</si>
  <si>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</si>
  <si>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</si>
  <si>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</si>
  <si>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</si>
  <si>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</si>
  <si>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</si>
  <si>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</si>
  <si>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Подпрограмма 1.  «Развитие газификации  МО Красноуфимский округ до 2020 года»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</si>
  <si>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</si>
  <si>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</si>
  <si>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</si>
  <si>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</si>
  <si>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</si>
  <si>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</si>
  <si>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</si>
  <si>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</si>
  <si>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</si>
  <si>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</si>
  <si>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</si>
  <si>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9,10,11,12,13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</si>
  <si>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</si>
  <si>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</si>
  <si>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</si>
  <si>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</si>
  <si>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>округ  до 2020 года»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</si>
  <si>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</si>
  <si>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</si>
  <si>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>«</t>
    </r>
    <r>
      <rPr>
        <sz val="9"/>
        <rFont val="Times New Roman"/>
        <family val="1"/>
      </rPr>
      <t>Устойчивое развитие сельских</t>
    </r>
  </si>
  <si>
    <t>"УСТОЙЧИВОЕ РАЗВИТИЕ СЕЛЬСКИХ ТЕРРИТОРИЙ МУНИЦИПАЛЬНОГО ОБРАЗОВАНИЯ</t>
  </si>
  <si>
    <t>КРАСНОУФИМСКИЙ ОКРУГ ДО 2020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</si>
  <si>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года»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</si>
  <si>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в сельской местности, в том числе  молодых семей и молодых специалистов, в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</si>
  <si>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</si>
  <si>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- При условии софинансирования из федерального и областного бюджетов</t>
    </r>
  </si>
  <si>
    <t>*</t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</si>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</sst>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top" wrapText="1"/>
    </xf>
    <xf numFmtId="194" fontId="2" fillId="0" borderId="10" xfId="0" applyNumberFormat="1" applyFont="1" applyBorder="1" applyAlignment="1">
      <alignment horizontal="center" vertical="top" wrapText="1"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0">
      <selection activeCell="G62" sqref="G62:G65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3.00390625" style="0" customWidth="1"/>
    <col min="4" max="4" width="11.8515625" style="0" customWidth="1"/>
    <col min="5" max="5" width="12.140625" style="0" customWidth="1"/>
    <col min="6" max="6" width="11.57421875" style="0" customWidth="1"/>
    <col min="7" max="7" width="10.8515625" style="0" customWidth="1"/>
    <col min="8" max="8" width="2.421875" style="0" customWidth="1"/>
    <col min="9" max="9" width="11.140625" style="0" customWidth="1"/>
    <col min="10" max="10" width="2.421875" style="0" customWidth="1"/>
    <col min="11" max="11" width="10.7109375" style="0" bestFit="1" customWidth="1"/>
    <col min="12" max="12" width="2.8515625" style="0" customWidth="1"/>
    <col min="13" max="13" width="10.00390625" style="0" customWidth="1"/>
    <col min="14" max="14" width="2.421875" style="0" customWidth="1"/>
    <col min="15" max="15" width="13.28125" style="0" customWidth="1"/>
    <col min="17" max="17" width="12.57421875" style="0" bestFit="1" customWidth="1"/>
  </cols>
  <sheetData>
    <row r="1" spans="11:15" ht="12.75">
      <c r="K1" s="13"/>
      <c r="L1" s="13"/>
      <c r="M1" s="13"/>
      <c r="N1" s="13"/>
      <c r="O1" s="14" t="s">
        <v>33</v>
      </c>
    </row>
    <row r="2" spans="11:15" ht="12.75">
      <c r="K2" s="13"/>
      <c r="L2" s="13"/>
      <c r="M2" s="13"/>
      <c r="N2" s="13"/>
      <c r="O2" s="14" t="s">
        <v>34</v>
      </c>
    </row>
    <row r="3" spans="11:15" ht="12.75">
      <c r="K3" s="13"/>
      <c r="L3" s="13"/>
      <c r="M3" s="13"/>
      <c r="N3" s="13"/>
      <c r="O3" s="15" t="s">
        <v>40</v>
      </c>
    </row>
    <row r="4" spans="13:15" ht="12.75">
      <c r="M4" s="16" t="s">
        <v>35</v>
      </c>
      <c r="N4" s="16"/>
      <c r="O4" s="13"/>
    </row>
    <row r="5" spans="11:15" ht="12.75">
      <c r="K5" s="13"/>
      <c r="L5" s="13"/>
      <c r="M5" s="13"/>
      <c r="N5" s="13"/>
      <c r="O5" s="14" t="s">
        <v>36</v>
      </c>
    </row>
    <row r="6" spans="11:15" ht="12.75">
      <c r="K6" s="13"/>
      <c r="L6" s="13"/>
      <c r="M6" s="13"/>
      <c r="N6" s="13"/>
      <c r="O6" s="14" t="s">
        <v>37</v>
      </c>
    </row>
    <row r="8" spans="1:14" ht="12.75" customHeight="1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27"/>
    </row>
    <row r="9" spans="1:14" ht="15.7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27"/>
    </row>
    <row r="10" spans="1:14" ht="12.75" customHeight="1">
      <c r="A10" s="34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7"/>
    </row>
    <row r="11" spans="1:14" ht="12.75" customHeight="1">
      <c r="A11" s="34" t="s">
        <v>42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7"/>
    </row>
    <row r="13" spans="1:16" ht="34.5" customHeight="1">
      <c r="A13" s="36" t="s">
        <v>0</v>
      </c>
      <c r="B13" s="36" t="s">
        <v>1</v>
      </c>
      <c r="C13" s="28" t="s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6" t="s">
        <v>30</v>
      </c>
      <c r="P13" s="6"/>
    </row>
    <row r="14" spans="1:16" ht="32.25" customHeight="1">
      <c r="A14" s="36"/>
      <c r="B14" s="36"/>
      <c r="C14" s="1" t="s">
        <v>3</v>
      </c>
      <c r="D14" s="1" t="s">
        <v>4</v>
      </c>
      <c r="E14" s="1" t="s">
        <v>5</v>
      </c>
      <c r="F14" s="1" t="s">
        <v>6</v>
      </c>
      <c r="G14" s="28" t="s">
        <v>7</v>
      </c>
      <c r="H14" s="30"/>
      <c r="I14" s="28" t="s">
        <v>8</v>
      </c>
      <c r="J14" s="30"/>
      <c r="K14" s="28" t="s">
        <v>9</v>
      </c>
      <c r="L14" s="30"/>
      <c r="M14" s="28" t="s">
        <v>10</v>
      </c>
      <c r="N14" s="30"/>
      <c r="O14" s="36"/>
      <c r="P14" s="6"/>
    </row>
    <row r="15" spans="1:16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28">
        <v>7</v>
      </c>
      <c r="H15" s="30"/>
      <c r="I15" s="28">
        <v>8</v>
      </c>
      <c r="J15" s="30"/>
      <c r="K15" s="28">
        <v>9</v>
      </c>
      <c r="L15" s="30"/>
      <c r="M15" s="28">
        <v>10</v>
      </c>
      <c r="N15" s="30"/>
      <c r="O15" s="1">
        <v>11</v>
      </c>
      <c r="P15" s="7"/>
    </row>
    <row r="16" spans="1:16" ht="62.25" customHeight="1">
      <c r="A16" s="1">
        <v>1</v>
      </c>
      <c r="B16" s="2" t="s">
        <v>11</v>
      </c>
      <c r="C16" s="9">
        <f>SUM(D16:M16)</f>
        <v>332308.04501</v>
      </c>
      <c r="D16" s="9">
        <f>D17+D18+D19+D20</f>
        <v>66068.37999999999</v>
      </c>
      <c r="E16" s="9">
        <f aca="true" t="shared" si="0" ref="E16:M16">E17+E18+E19+E20</f>
        <v>28438.65017</v>
      </c>
      <c r="F16" s="9">
        <f t="shared" si="0"/>
        <v>51881.97</v>
      </c>
      <c r="G16" s="9">
        <f t="shared" si="0"/>
        <v>34193.07484</v>
      </c>
      <c r="H16" s="9" t="s">
        <v>47</v>
      </c>
      <c r="I16" s="9">
        <f t="shared" si="0"/>
        <v>37189.15</v>
      </c>
      <c r="J16" s="9" t="s">
        <v>47</v>
      </c>
      <c r="K16" s="9">
        <f t="shared" si="0"/>
        <v>51515.42</v>
      </c>
      <c r="L16" s="9" t="s">
        <v>47</v>
      </c>
      <c r="M16" s="9">
        <f t="shared" si="0"/>
        <v>63021.4</v>
      </c>
      <c r="N16" s="9" t="s">
        <v>47</v>
      </c>
      <c r="O16" s="1" t="s">
        <v>31</v>
      </c>
      <c r="P16" s="7"/>
    </row>
    <row r="17" spans="1:16" ht="15.75">
      <c r="A17" s="1">
        <v>2</v>
      </c>
      <c r="B17" s="1" t="s">
        <v>12</v>
      </c>
      <c r="C17" s="9">
        <f aca="true" t="shared" si="1" ref="C17:C26">SUM(D17:M17)</f>
        <v>22321.555</v>
      </c>
      <c r="D17" s="9">
        <f>D22+D28</f>
        <v>17135.8</v>
      </c>
      <c r="E17" s="9">
        <f aca="true" t="shared" si="2" ref="E17:M17">E22+E28</f>
        <v>3618.29</v>
      </c>
      <c r="F17" s="9">
        <f t="shared" si="2"/>
        <v>696.2</v>
      </c>
      <c r="G17" s="9">
        <f t="shared" si="2"/>
        <v>871.265</v>
      </c>
      <c r="H17" s="9"/>
      <c r="I17" s="9">
        <f t="shared" si="2"/>
        <v>0</v>
      </c>
      <c r="J17" s="9"/>
      <c r="K17" s="9">
        <f t="shared" si="2"/>
        <v>0</v>
      </c>
      <c r="L17" s="9"/>
      <c r="M17" s="9">
        <f t="shared" si="2"/>
        <v>0</v>
      </c>
      <c r="N17" s="9"/>
      <c r="O17" s="1" t="s">
        <v>31</v>
      </c>
      <c r="P17" s="7"/>
    </row>
    <row r="18" spans="1:16" ht="15.75">
      <c r="A18" s="1">
        <v>3</v>
      </c>
      <c r="B18" s="1" t="s">
        <v>13</v>
      </c>
      <c r="C18" s="9">
        <f t="shared" si="1"/>
        <v>217589.495</v>
      </c>
      <c r="D18" s="9">
        <f>D23+D29</f>
        <v>36413.4</v>
      </c>
      <c r="E18" s="9">
        <f aca="true" t="shared" si="3" ref="E18:M18">E23+E29</f>
        <v>13835.23</v>
      </c>
      <c r="F18" s="9">
        <f t="shared" si="3"/>
        <v>8670.68</v>
      </c>
      <c r="G18" s="9">
        <f t="shared" si="3"/>
        <v>22890.935</v>
      </c>
      <c r="H18" s="9" t="s">
        <v>47</v>
      </c>
      <c r="I18" s="9">
        <f t="shared" si="3"/>
        <v>28173.25</v>
      </c>
      <c r="J18" s="9" t="s">
        <v>47</v>
      </c>
      <c r="K18" s="9">
        <f t="shared" si="3"/>
        <v>48222.6</v>
      </c>
      <c r="L18" s="9" t="s">
        <v>47</v>
      </c>
      <c r="M18" s="9">
        <f t="shared" si="3"/>
        <v>59383.4</v>
      </c>
      <c r="N18" s="9" t="s">
        <v>47</v>
      </c>
      <c r="O18" s="1" t="s">
        <v>31</v>
      </c>
      <c r="P18" s="7"/>
    </row>
    <row r="19" spans="1:16" ht="29.25" customHeight="1">
      <c r="A19" s="1">
        <v>4</v>
      </c>
      <c r="B19" s="1" t="s">
        <v>14</v>
      </c>
      <c r="C19" s="9">
        <f t="shared" si="1"/>
        <v>82616.07501</v>
      </c>
      <c r="D19" s="9">
        <f>D25+D31</f>
        <v>9253.28</v>
      </c>
      <c r="E19" s="9">
        <f aca="true" t="shared" si="4" ref="E19:M19">E25+E31</f>
        <v>8022.13017</v>
      </c>
      <c r="F19" s="9">
        <f t="shared" si="4"/>
        <v>41415.89</v>
      </c>
      <c r="G19" s="9">
        <f t="shared" si="4"/>
        <v>8774.27484</v>
      </c>
      <c r="H19" s="9"/>
      <c r="I19" s="9">
        <f t="shared" si="4"/>
        <v>9015.9</v>
      </c>
      <c r="J19" s="9"/>
      <c r="K19" s="9">
        <f t="shared" si="4"/>
        <v>3067.3</v>
      </c>
      <c r="L19" s="9"/>
      <c r="M19" s="9">
        <f t="shared" si="4"/>
        <v>3067.3</v>
      </c>
      <c r="N19" s="9"/>
      <c r="O19" s="1" t="s">
        <v>31</v>
      </c>
      <c r="P19" s="7"/>
    </row>
    <row r="20" spans="1:16" ht="31.5">
      <c r="A20" s="1">
        <v>5</v>
      </c>
      <c r="B20" s="1" t="s">
        <v>15</v>
      </c>
      <c r="C20" s="9">
        <f t="shared" si="1"/>
        <v>9780.92</v>
      </c>
      <c r="D20" s="9">
        <f>D26+D32</f>
        <v>3265.9</v>
      </c>
      <c r="E20" s="9">
        <f aca="true" t="shared" si="5" ref="E20:M20">E26+E32</f>
        <v>2963</v>
      </c>
      <c r="F20" s="9">
        <f t="shared" si="5"/>
        <v>1099.2</v>
      </c>
      <c r="G20" s="9">
        <f t="shared" si="5"/>
        <v>1656.6</v>
      </c>
      <c r="H20" s="9"/>
      <c r="I20" s="9">
        <f t="shared" si="5"/>
        <v>0</v>
      </c>
      <c r="J20" s="9"/>
      <c r="K20" s="9">
        <f t="shared" si="5"/>
        <v>225.52</v>
      </c>
      <c r="L20" s="9"/>
      <c r="M20" s="9">
        <f t="shared" si="5"/>
        <v>570.7</v>
      </c>
      <c r="N20" s="9"/>
      <c r="O20" s="1" t="s">
        <v>31</v>
      </c>
      <c r="P20" s="7"/>
    </row>
    <row r="21" spans="1:16" ht="31.5">
      <c r="A21" s="1">
        <v>6</v>
      </c>
      <c r="B21" s="17" t="s">
        <v>16</v>
      </c>
      <c r="C21" s="18">
        <f t="shared" si="1"/>
        <v>237262.73817</v>
      </c>
      <c r="D21" s="18">
        <f>D22+D23+D25+D26</f>
        <v>46976.42</v>
      </c>
      <c r="E21" s="18">
        <f aca="true" t="shared" si="6" ref="E21:M21">E22+E23+E25+E26</f>
        <v>11847.81817</v>
      </c>
      <c r="F21" s="18">
        <f t="shared" si="6"/>
        <v>14219.529999999999</v>
      </c>
      <c r="G21" s="18">
        <f t="shared" si="6"/>
        <v>23845.8</v>
      </c>
      <c r="H21" s="18" t="s">
        <v>47</v>
      </c>
      <c r="I21" s="18">
        <f t="shared" si="6"/>
        <v>29439.15</v>
      </c>
      <c r="J21" s="18" t="s">
        <v>47</v>
      </c>
      <c r="K21" s="18">
        <f t="shared" si="6"/>
        <v>49714.02</v>
      </c>
      <c r="L21" s="18" t="s">
        <v>47</v>
      </c>
      <c r="M21" s="18">
        <f t="shared" si="6"/>
        <v>61220</v>
      </c>
      <c r="N21" s="18" t="s">
        <v>47</v>
      </c>
      <c r="O21" s="1" t="s">
        <v>31</v>
      </c>
      <c r="P21" s="7"/>
    </row>
    <row r="22" spans="1:16" ht="15.75">
      <c r="A22" s="1">
        <v>7</v>
      </c>
      <c r="B22" s="19" t="s">
        <v>12</v>
      </c>
      <c r="C22" s="20">
        <f t="shared" si="1"/>
        <v>15985.69</v>
      </c>
      <c r="D22" s="20">
        <f>D42</f>
        <v>14454.1</v>
      </c>
      <c r="E22" s="20">
        <f aca="true" t="shared" si="7" ref="E22:M22">E42</f>
        <v>1531.59</v>
      </c>
      <c r="F22" s="20">
        <f t="shared" si="7"/>
        <v>0</v>
      </c>
      <c r="G22" s="20">
        <f t="shared" si="7"/>
        <v>0</v>
      </c>
      <c r="H22" s="20"/>
      <c r="I22" s="20">
        <f t="shared" si="7"/>
        <v>0</v>
      </c>
      <c r="J22" s="20"/>
      <c r="K22" s="20">
        <f t="shared" si="7"/>
        <v>0</v>
      </c>
      <c r="L22" s="20"/>
      <c r="M22" s="20">
        <f t="shared" si="7"/>
        <v>0</v>
      </c>
      <c r="N22" s="20"/>
      <c r="O22" s="1" t="s">
        <v>31</v>
      </c>
      <c r="P22" s="7"/>
    </row>
    <row r="23" spans="1:16" ht="31.5">
      <c r="A23" s="1">
        <v>8</v>
      </c>
      <c r="B23" s="19" t="s">
        <v>17</v>
      </c>
      <c r="C23" s="20">
        <f t="shared" si="1"/>
        <v>204087.86</v>
      </c>
      <c r="D23" s="18">
        <f>D43</f>
        <v>30715</v>
      </c>
      <c r="E23" s="18">
        <f aca="true" t="shared" si="8" ref="E23:M23">E43</f>
        <v>9658.83</v>
      </c>
      <c r="F23" s="18">
        <f t="shared" si="8"/>
        <v>7387.58</v>
      </c>
      <c r="G23" s="18">
        <f t="shared" si="8"/>
        <v>20547.2</v>
      </c>
      <c r="H23" s="18" t="s">
        <v>47</v>
      </c>
      <c r="I23" s="18">
        <f t="shared" si="8"/>
        <v>28173.25</v>
      </c>
      <c r="J23" s="18" t="s">
        <v>47</v>
      </c>
      <c r="K23" s="18">
        <f t="shared" si="8"/>
        <v>48222.6</v>
      </c>
      <c r="L23" s="18" t="s">
        <v>47</v>
      </c>
      <c r="M23" s="18">
        <f t="shared" si="8"/>
        <v>59383.4</v>
      </c>
      <c r="N23" s="18" t="s">
        <v>47</v>
      </c>
      <c r="O23" s="1" t="s">
        <v>31</v>
      </c>
      <c r="P23" s="7"/>
    </row>
    <row r="24" spans="1:16" ht="31.5">
      <c r="A24" s="1">
        <v>9</v>
      </c>
      <c r="B24" s="19" t="s">
        <v>18</v>
      </c>
      <c r="C24" s="20">
        <f t="shared" si="1"/>
        <v>220073.55</v>
      </c>
      <c r="D24" s="18">
        <f>D44</f>
        <v>45169.1</v>
      </c>
      <c r="E24" s="18">
        <f aca="true" t="shared" si="9" ref="E24:M24">E44</f>
        <v>11190.42</v>
      </c>
      <c r="F24" s="18">
        <f t="shared" si="9"/>
        <v>7387.58</v>
      </c>
      <c r="G24" s="18">
        <f t="shared" si="9"/>
        <v>20547.2</v>
      </c>
      <c r="H24" s="18" t="s">
        <v>47</v>
      </c>
      <c r="I24" s="18">
        <f t="shared" si="9"/>
        <v>28173.25</v>
      </c>
      <c r="J24" s="18" t="s">
        <v>47</v>
      </c>
      <c r="K24" s="18">
        <f t="shared" si="9"/>
        <v>48222.6</v>
      </c>
      <c r="L24" s="18" t="s">
        <v>47</v>
      </c>
      <c r="M24" s="18">
        <f t="shared" si="9"/>
        <v>59383.4</v>
      </c>
      <c r="N24" s="18" t="s">
        <v>47</v>
      </c>
      <c r="O24" s="1"/>
      <c r="P24" s="7"/>
    </row>
    <row r="25" spans="1:16" ht="15.75">
      <c r="A25" s="1">
        <v>10</v>
      </c>
      <c r="B25" s="19" t="s">
        <v>14</v>
      </c>
      <c r="C25" s="20">
        <f t="shared" si="1"/>
        <v>16392.96817</v>
      </c>
      <c r="D25" s="18">
        <f>D45</f>
        <v>1807.32</v>
      </c>
      <c r="E25" s="18">
        <f aca="true" t="shared" si="10" ref="E25:M25">E45</f>
        <v>657.39817</v>
      </c>
      <c r="F25" s="18">
        <f t="shared" si="10"/>
        <v>6831.95</v>
      </c>
      <c r="G25" s="18">
        <f t="shared" si="10"/>
        <v>3298.6</v>
      </c>
      <c r="H25" s="18"/>
      <c r="I25" s="18">
        <f t="shared" si="10"/>
        <v>1265.9</v>
      </c>
      <c r="J25" s="18"/>
      <c r="K25" s="18">
        <f t="shared" si="10"/>
        <v>1265.9</v>
      </c>
      <c r="L25" s="18"/>
      <c r="M25" s="18">
        <f t="shared" si="10"/>
        <v>1265.9</v>
      </c>
      <c r="N25" s="18"/>
      <c r="O25" s="1" t="s">
        <v>31</v>
      </c>
      <c r="P25" s="7"/>
    </row>
    <row r="26" spans="1:16" ht="31.5">
      <c r="A26" s="1">
        <v>11</v>
      </c>
      <c r="B26" s="19" t="s">
        <v>15</v>
      </c>
      <c r="C26" s="20">
        <f t="shared" si="1"/>
        <v>796.22</v>
      </c>
      <c r="D26" s="18">
        <f>D46</f>
        <v>0</v>
      </c>
      <c r="E26" s="18">
        <f aca="true" t="shared" si="11" ref="E26:M26">E46</f>
        <v>0</v>
      </c>
      <c r="F26" s="18">
        <f t="shared" si="11"/>
        <v>0</v>
      </c>
      <c r="G26" s="18">
        <f t="shared" si="11"/>
        <v>0</v>
      </c>
      <c r="H26" s="18"/>
      <c r="I26" s="18">
        <f t="shared" si="11"/>
        <v>0</v>
      </c>
      <c r="J26" s="18"/>
      <c r="K26" s="18">
        <f t="shared" si="11"/>
        <v>225.52</v>
      </c>
      <c r="L26" s="18"/>
      <c r="M26" s="18">
        <f t="shared" si="11"/>
        <v>570.7</v>
      </c>
      <c r="N26" s="18"/>
      <c r="O26" s="1" t="s">
        <v>31</v>
      </c>
      <c r="P26" s="6"/>
    </row>
    <row r="27" spans="1:16" ht="15.75">
      <c r="A27" s="1">
        <v>12</v>
      </c>
      <c r="B27" s="2" t="s">
        <v>19</v>
      </c>
      <c r="C27" s="3">
        <f>C28+C29+C31+C32</f>
        <v>95045.30683999999</v>
      </c>
      <c r="D27" s="3">
        <f>D28+D29+D31+D32</f>
        <v>19091.96</v>
      </c>
      <c r="E27" s="3">
        <f aca="true" t="shared" si="12" ref="E27:M27">E28+E29+E31+E32</f>
        <v>16590.832</v>
      </c>
      <c r="F27" s="3">
        <f t="shared" si="12"/>
        <v>37662.44</v>
      </c>
      <c r="G27" s="3">
        <f t="shared" si="12"/>
        <v>10347.27484</v>
      </c>
      <c r="H27" s="3"/>
      <c r="I27" s="3">
        <f t="shared" si="12"/>
        <v>7750</v>
      </c>
      <c r="J27" s="3"/>
      <c r="K27" s="3">
        <f t="shared" si="12"/>
        <v>1801.4</v>
      </c>
      <c r="L27" s="3"/>
      <c r="M27" s="3">
        <f t="shared" si="12"/>
        <v>1801.4</v>
      </c>
      <c r="N27" s="3"/>
      <c r="O27" s="1" t="s">
        <v>31</v>
      </c>
      <c r="P27" s="7"/>
    </row>
    <row r="28" spans="1:16" ht="30" customHeight="1">
      <c r="A28" s="1">
        <v>13</v>
      </c>
      <c r="B28" s="1" t="s">
        <v>12</v>
      </c>
      <c r="C28" s="3">
        <f>SUM(D28:M28)</f>
        <v>6335.865</v>
      </c>
      <c r="D28" s="3">
        <f aca="true" t="shared" si="13" ref="D28:M29">D58+D80+D67</f>
        <v>2681.7</v>
      </c>
      <c r="E28" s="3">
        <f t="shared" si="13"/>
        <v>2086.7</v>
      </c>
      <c r="F28" s="3">
        <f t="shared" si="13"/>
        <v>696.2</v>
      </c>
      <c r="G28" s="3">
        <f t="shared" si="13"/>
        <v>871.265</v>
      </c>
      <c r="H28" s="3"/>
      <c r="I28" s="3">
        <f t="shared" si="13"/>
        <v>0</v>
      </c>
      <c r="J28" s="3"/>
      <c r="K28" s="3">
        <f t="shared" si="13"/>
        <v>0</v>
      </c>
      <c r="L28" s="3"/>
      <c r="M28" s="3">
        <f t="shared" si="13"/>
        <v>0</v>
      </c>
      <c r="N28" s="3"/>
      <c r="O28" s="1" t="s">
        <v>31</v>
      </c>
      <c r="P28" s="7"/>
    </row>
    <row r="29" spans="1:16" ht="23.25" customHeight="1">
      <c r="A29" s="1">
        <v>14</v>
      </c>
      <c r="B29" s="1" t="s">
        <v>13</v>
      </c>
      <c r="C29" s="3">
        <f>SUM(D29:M29)</f>
        <v>13501.635</v>
      </c>
      <c r="D29" s="3">
        <f t="shared" si="13"/>
        <v>5698.4</v>
      </c>
      <c r="E29" s="3">
        <f t="shared" si="13"/>
        <v>4176.4</v>
      </c>
      <c r="F29" s="3">
        <f t="shared" si="13"/>
        <v>1283.1</v>
      </c>
      <c r="G29" s="3">
        <f t="shared" si="13"/>
        <v>2343.735</v>
      </c>
      <c r="H29" s="3"/>
      <c r="I29" s="3">
        <f t="shared" si="13"/>
        <v>0</v>
      </c>
      <c r="J29" s="3"/>
      <c r="K29" s="3">
        <f t="shared" si="13"/>
        <v>0</v>
      </c>
      <c r="L29" s="3"/>
      <c r="M29" s="3">
        <f t="shared" si="13"/>
        <v>0</v>
      </c>
      <c r="N29" s="3"/>
      <c r="O29" s="1" t="s">
        <v>31</v>
      </c>
      <c r="P29" s="7"/>
    </row>
    <row r="30" spans="1:16" ht="32.25" customHeight="1">
      <c r="A30" s="1">
        <v>15</v>
      </c>
      <c r="B30" s="1" t="s">
        <v>18</v>
      </c>
      <c r="C30" s="3">
        <f>SUM(D30:M30)</f>
        <v>0</v>
      </c>
      <c r="D30" s="3">
        <f>D60</f>
        <v>0</v>
      </c>
      <c r="E30" s="3">
        <f aca="true" t="shared" si="14" ref="E30:M30">E60</f>
        <v>0</v>
      </c>
      <c r="F30" s="3">
        <f t="shared" si="14"/>
        <v>0</v>
      </c>
      <c r="G30" s="3">
        <f t="shared" si="14"/>
        <v>0</v>
      </c>
      <c r="H30" s="3"/>
      <c r="I30" s="3">
        <f t="shared" si="14"/>
        <v>0</v>
      </c>
      <c r="J30" s="3"/>
      <c r="K30" s="3">
        <f t="shared" si="14"/>
        <v>0</v>
      </c>
      <c r="L30" s="3"/>
      <c r="M30" s="3">
        <f t="shared" si="14"/>
        <v>0</v>
      </c>
      <c r="N30" s="3"/>
      <c r="O30" s="1"/>
      <c r="P30" s="7"/>
    </row>
    <row r="31" spans="1:16" ht="15.75">
      <c r="A31" s="1">
        <v>16</v>
      </c>
      <c r="B31" s="1" t="s">
        <v>14</v>
      </c>
      <c r="C31" s="3">
        <f>SUM(D31:M31)</f>
        <v>66223.10684</v>
      </c>
      <c r="D31" s="3">
        <f aca="true" t="shared" si="15" ref="D31:M32">D61+D82+D70</f>
        <v>7445.96</v>
      </c>
      <c r="E31" s="3">
        <f t="shared" si="15"/>
        <v>7364.732</v>
      </c>
      <c r="F31" s="3">
        <f t="shared" si="15"/>
        <v>34583.94</v>
      </c>
      <c r="G31" s="3">
        <f>G61+G82+G70</f>
        <v>5475.674840000001</v>
      </c>
      <c r="H31" s="3"/>
      <c r="I31" s="3">
        <f t="shared" si="15"/>
        <v>7750</v>
      </c>
      <c r="J31" s="3"/>
      <c r="K31" s="3">
        <f t="shared" si="15"/>
        <v>1801.4</v>
      </c>
      <c r="L31" s="3"/>
      <c r="M31" s="3">
        <f t="shared" si="15"/>
        <v>1801.4</v>
      </c>
      <c r="N31" s="3"/>
      <c r="O31" s="1" t="s">
        <v>31</v>
      </c>
      <c r="P31" s="7"/>
    </row>
    <row r="32" spans="1:16" ht="31.5">
      <c r="A32" s="1">
        <v>17</v>
      </c>
      <c r="B32" s="1" t="s">
        <v>15</v>
      </c>
      <c r="C32" s="3">
        <f>SUM(D32:M32)</f>
        <v>8984.699999999999</v>
      </c>
      <c r="D32" s="3">
        <f t="shared" si="15"/>
        <v>3265.9</v>
      </c>
      <c r="E32" s="3">
        <f t="shared" si="15"/>
        <v>2963</v>
      </c>
      <c r="F32" s="3">
        <f t="shared" si="15"/>
        <v>1099.2</v>
      </c>
      <c r="G32" s="3">
        <f t="shared" si="15"/>
        <v>1656.6</v>
      </c>
      <c r="H32" s="3"/>
      <c r="I32" s="3">
        <f t="shared" si="15"/>
        <v>0</v>
      </c>
      <c r="J32" s="3"/>
      <c r="K32" s="3">
        <f t="shared" si="15"/>
        <v>0</v>
      </c>
      <c r="L32" s="3"/>
      <c r="M32" s="3">
        <f t="shared" si="15"/>
        <v>0</v>
      </c>
      <c r="N32" s="3"/>
      <c r="O32" s="1" t="s">
        <v>31</v>
      </c>
      <c r="P32" s="7"/>
    </row>
    <row r="33" spans="1:17" ht="28.5" customHeight="1">
      <c r="A33" s="1">
        <v>18</v>
      </c>
      <c r="B33" s="39" t="s">
        <v>20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"/>
      <c r="O33" s="10"/>
      <c r="P33" s="8"/>
      <c r="Q33" s="6"/>
    </row>
    <row r="34" spans="1:16" ht="42" customHeight="1">
      <c r="A34" s="1">
        <v>19</v>
      </c>
      <c r="B34" s="1" t="s">
        <v>21</v>
      </c>
      <c r="C34" s="23">
        <f aca="true" t="shared" si="16" ref="C34:C39">SUM(D34:M34)</f>
        <v>299078.44501</v>
      </c>
      <c r="D34" s="1">
        <f>D35+D36+D38+D39</f>
        <v>53849.979999999996</v>
      </c>
      <c r="E34" s="1">
        <f aca="true" t="shared" si="17" ref="E34:M34">E35+E36+E38+E39</f>
        <v>18562.550170000002</v>
      </c>
      <c r="F34" s="1">
        <f t="shared" si="17"/>
        <v>48218.47</v>
      </c>
      <c r="G34" s="1">
        <f t="shared" si="17"/>
        <v>28671.474840000003</v>
      </c>
      <c r="H34" s="1" t="s">
        <v>47</v>
      </c>
      <c r="I34" s="1">
        <f t="shared" si="17"/>
        <v>36539.15</v>
      </c>
      <c r="J34" s="1" t="s">
        <v>47</v>
      </c>
      <c r="K34" s="1">
        <f t="shared" si="17"/>
        <v>50865.42</v>
      </c>
      <c r="L34" s="1" t="s">
        <v>47</v>
      </c>
      <c r="M34" s="1">
        <f t="shared" si="17"/>
        <v>62371.4</v>
      </c>
      <c r="N34" s="1" t="s">
        <v>47</v>
      </c>
      <c r="O34" s="1" t="s">
        <v>31</v>
      </c>
      <c r="P34" s="7"/>
    </row>
    <row r="35" spans="1:16" ht="15.75">
      <c r="A35" s="1">
        <v>20</v>
      </c>
      <c r="B35" s="1" t="s">
        <v>12</v>
      </c>
      <c r="C35" s="1">
        <f t="shared" si="16"/>
        <v>15985.69</v>
      </c>
      <c r="D35" s="1">
        <f aca="true" t="shared" si="18" ref="D35:M36">D42+D58+D67</f>
        <v>14454.1</v>
      </c>
      <c r="E35" s="1">
        <f t="shared" si="18"/>
        <v>1531.59</v>
      </c>
      <c r="F35" s="1">
        <f t="shared" si="18"/>
        <v>0</v>
      </c>
      <c r="G35" s="1">
        <f t="shared" si="18"/>
        <v>0</v>
      </c>
      <c r="H35" s="1"/>
      <c r="I35" s="1">
        <f t="shared" si="18"/>
        <v>0</v>
      </c>
      <c r="J35" s="1"/>
      <c r="K35" s="1">
        <f t="shared" si="18"/>
        <v>0</v>
      </c>
      <c r="L35" s="1"/>
      <c r="M35" s="1">
        <f t="shared" si="18"/>
        <v>0</v>
      </c>
      <c r="N35" s="1"/>
      <c r="O35" s="1" t="s">
        <v>31</v>
      </c>
      <c r="P35" s="7"/>
    </row>
    <row r="36" spans="1:16" ht="32.25" customHeight="1">
      <c r="A36" s="1">
        <v>21</v>
      </c>
      <c r="B36" s="1" t="s">
        <v>17</v>
      </c>
      <c r="C36" s="1">
        <f t="shared" si="16"/>
        <v>204087.86</v>
      </c>
      <c r="D36" s="1">
        <f t="shared" si="18"/>
        <v>30715</v>
      </c>
      <c r="E36" s="1">
        <f t="shared" si="18"/>
        <v>9658.83</v>
      </c>
      <c r="F36" s="1">
        <f t="shared" si="18"/>
        <v>7387.58</v>
      </c>
      <c r="G36" s="1">
        <f t="shared" si="18"/>
        <v>20547.2</v>
      </c>
      <c r="H36" s="1" t="s">
        <v>47</v>
      </c>
      <c r="I36" s="1">
        <f t="shared" si="18"/>
        <v>28173.25</v>
      </c>
      <c r="J36" s="1" t="s">
        <v>47</v>
      </c>
      <c r="K36" s="1">
        <f t="shared" si="18"/>
        <v>48222.6</v>
      </c>
      <c r="L36" s="1" t="s">
        <v>47</v>
      </c>
      <c r="M36" s="1">
        <f t="shared" si="18"/>
        <v>59383.4</v>
      </c>
      <c r="N36" s="1" t="s">
        <v>47</v>
      </c>
      <c r="O36" s="1" t="s">
        <v>31</v>
      </c>
      <c r="P36" s="7"/>
    </row>
    <row r="37" spans="1:16" ht="43.5" customHeight="1">
      <c r="A37" s="1">
        <v>22</v>
      </c>
      <c r="B37" s="1" t="s">
        <v>18</v>
      </c>
      <c r="C37" s="1">
        <f t="shared" si="16"/>
        <v>220073.55</v>
      </c>
      <c r="D37" s="1">
        <f>D36+D35</f>
        <v>45169.1</v>
      </c>
      <c r="E37" s="1">
        <f aca="true" t="shared" si="19" ref="E37:M37">E36+E35</f>
        <v>11190.42</v>
      </c>
      <c r="F37" s="1">
        <f t="shared" si="19"/>
        <v>7387.58</v>
      </c>
      <c r="G37" s="1">
        <f t="shared" si="19"/>
        <v>20547.2</v>
      </c>
      <c r="H37" s="1" t="s">
        <v>47</v>
      </c>
      <c r="I37" s="1">
        <f t="shared" si="19"/>
        <v>28173.25</v>
      </c>
      <c r="J37" s="1" t="s">
        <v>47</v>
      </c>
      <c r="K37" s="1">
        <f t="shared" si="19"/>
        <v>48222.6</v>
      </c>
      <c r="L37" s="1" t="s">
        <v>47</v>
      </c>
      <c r="M37" s="1">
        <f t="shared" si="19"/>
        <v>59383.4</v>
      </c>
      <c r="N37" s="1" t="s">
        <v>47</v>
      </c>
      <c r="O37" s="1" t="s">
        <v>31</v>
      </c>
      <c r="P37" s="7"/>
    </row>
    <row r="38" spans="1:16" ht="30" customHeight="1">
      <c r="A38" s="1">
        <v>23</v>
      </c>
      <c r="B38" s="1" t="s">
        <v>14</v>
      </c>
      <c r="C38" s="1">
        <f t="shared" si="16"/>
        <v>78208.67501</v>
      </c>
      <c r="D38" s="1">
        <f aca="true" t="shared" si="20" ref="D38:M39">D45+D61+D70</f>
        <v>8680.880000000001</v>
      </c>
      <c r="E38" s="1">
        <f t="shared" si="20"/>
        <v>7372.13017</v>
      </c>
      <c r="F38" s="1">
        <f t="shared" si="20"/>
        <v>40830.89</v>
      </c>
      <c r="G38" s="1">
        <f t="shared" si="20"/>
        <v>8124.27484</v>
      </c>
      <c r="H38" s="1"/>
      <c r="I38" s="1">
        <f t="shared" si="20"/>
        <v>8365.9</v>
      </c>
      <c r="J38" s="1"/>
      <c r="K38" s="1">
        <f t="shared" si="20"/>
        <v>2417.3</v>
      </c>
      <c r="L38" s="1"/>
      <c r="M38" s="1">
        <f t="shared" si="20"/>
        <v>2417.3</v>
      </c>
      <c r="N38" s="1"/>
      <c r="O38" s="1" t="s">
        <v>31</v>
      </c>
      <c r="P38" s="7"/>
    </row>
    <row r="39" spans="1:16" ht="28.5" customHeight="1">
      <c r="A39" s="1">
        <v>24</v>
      </c>
      <c r="B39" s="1" t="s">
        <v>15</v>
      </c>
      <c r="C39" s="1">
        <f t="shared" si="16"/>
        <v>796.22</v>
      </c>
      <c r="D39" s="1">
        <f t="shared" si="20"/>
        <v>0</v>
      </c>
      <c r="E39" s="1">
        <f t="shared" si="20"/>
        <v>0</v>
      </c>
      <c r="F39" s="1">
        <f t="shared" si="20"/>
        <v>0</v>
      </c>
      <c r="G39" s="1">
        <f t="shared" si="20"/>
        <v>0</v>
      </c>
      <c r="H39" s="1"/>
      <c r="I39" s="1">
        <f t="shared" si="20"/>
        <v>0</v>
      </c>
      <c r="J39" s="1"/>
      <c r="K39" s="1">
        <f t="shared" si="20"/>
        <v>225.52</v>
      </c>
      <c r="L39" s="1"/>
      <c r="M39" s="1">
        <f t="shared" si="20"/>
        <v>570.7</v>
      </c>
      <c r="N39" s="1"/>
      <c r="O39" s="1" t="s">
        <v>31</v>
      </c>
      <c r="P39" s="7"/>
    </row>
    <row r="40" spans="1:17" ht="21" customHeight="1">
      <c r="A40" s="1">
        <v>25</v>
      </c>
      <c r="B40" s="39" t="s">
        <v>16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10"/>
      <c r="P40" s="8"/>
      <c r="Q40" s="6"/>
    </row>
    <row r="41" spans="1:16" ht="64.5" customHeight="1">
      <c r="A41" s="1">
        <v>26</v>
      </c>
      <c r="B41" s="1" t="s">
        <v>22</v>
      </c>
      <c r="C41" s="3">
        <f>C42+C43+C45+C46</f>
        <v>237262.73817</v>
      </c>
      <c r="D41" s="3">
        <f>D42+D43+D45+D46</f>
        <v>46976.42</v>
      </c>
      <c r="E41" s="3">
        <f aca="true" t="shared" si="21" ref="E41:M41">E42+E43+E45+E46</f>
        <v>11847.81817</v>
      </c>
      <c r="F41" s="3">
        <f t="shared" si="21"/>
        <v>14219.529999999999</v>
      </c>
      <c r="G41" s="3">
        <f t="shared" si="21"/>
        <v>23845.8</v>
      </c>
      <c r="H41" s="3" t="s">
        <v>47</v>
      </c>
      <c r="I41" s="3">
        <f>I42+I43+I45+I46</f>
        <v>29439.15</v>
      </c>
      <c r="J41" s="3" t="s">
        <v>47</v>
      </c>
      <c r="K41" s="3">
        <f t="shared" si="21"/>
        <v>49714.02</v>
      </c>
      <c r="L41" s="3" t="s">
        <v>47</v>
      </c>
      <c r="M41" s="3">
        <f t="shared" si="21"/>
        <v>61220</v>
      </c>
      <c r="N41" s="3" t="s">
        <v>47</v>
      </c>
      <c r="O41" s="1" t="s">
        <v>31</v>
      </c>
      <c r="P41" s="7"/>
    </row>
    <row r="42" spans="1:16" ht="64.5" customHeight="1">
      <c r="A42" s="1">
        <v>27</v>
      </c>
      <c r="B42" s="1" t="s">
        <v>12</v>
      </c>
      <c r="C42" s="4">
        <f>SUM(D42:M42)</f>
        <v>15985.69</v>
      </c>
      <c r="D42" s="4">
        <f aca="true" t="shared" si="22" ref="D42:M43">D49</f>
        <v>14454.1</v>
      </c>
      <c r="E42" s="4">
        <f t="shared" si="22"/>
        <v>1531.59</v>
      </c>
      <c r="F42" s="4">
        <f t="shared" si="22"/>
        <v>0</v>
      </c>
      <c r="G42" s="4">
        <f t="shared" si="22"/>
        <v>0</v>
      </c>
      <c r="H42" s="4"/>
      <c r="I42" s="4">
        <f t="shared" si="22"/>
        <v>0</v>
      </c>
      <c r="J42" s="4"/>
      <c r="K42" s="4">
        <f t="shared" si="22"/>
        <v>0</v>
      </c>
      <c r="L42" s="4"/>
      <c r="M42" s="4">
        <f t="shared" si="22"/>
        <v>0</v>
      </c>
      <c r="N42" s="4"/>
      <c r="O42" s="1" t="s">
        <v>31</v>
      </c>
      <c r="P42" s="7"/>
    </row>
    <row r="43" spans="1:16" ht="33.75" customHeight="1">
      <c r="A43" s="1">
        <v>28</v>
      </c>
      <c r="B43" s="1" t="s">
        <v>17</v>
      </c>
      <c r="C43" s="4">
        <f>SUM(D43:M43)</f>
        <v>204087.86</v>
      </c>
      <c r="D43" s="3">
        <f t="shared" si="22"/>
        <v>30715</v>
      </c>
      <c r="E43" s="3">
        <f t="shared" si="22"/>
        <v>9658.83</v>
      </c>
      <c r="F43" s="3">
        <f t="shared" si="22"/>
        <v>7387.58</v>
      </c>
      <c r="G43" s="3">
        <f t="shared" si="22"/>
        <v>20547.2</v>
      </c>
      <c r="H43" s="3" t="s">
        <v>47</v>
      </c>
      <c r="I43" s="3">
        <f t="shared" si="22"/>
        <v>28173.25</v>
      </c>
      <c r="J43" s="3" t="s">
        <v>47</v>
      </c>
      <c r="K43" s="3">
        <f t="shared" si="22"/>
        <v>48222.6</v>
      </c>
      <c r="L43" s="3" t="s">
        <v>47</v>
      </c>
      <c r="M43" s="3">
        <f t="shared" si="22"/>
        <v>59383.4</v>
      </c>
      <c r="N43" s="3" t="s">
        <v>47</v>
      </c>
      <c r="O43" s="1" t="s">
        <v>31</v>
      </c>
      <c r="P43" s="7"/>
    </row>
    <row r="44" spans="1:16" ht="31.5" customHeight="1">
      <c r="A44" s="1">
        <v>29</v>
      </c>
      <c r="B44" s="1" t="s">
        <v>18</v>
      </c>
      <c r="C44" s="4">
        <f>SUM(D44:M44)</f>
        <v>220073.55</v>
      </c>
      <c r="D44" s="3">
        <f>D43+D42</f>
        <v>45169.1</v>
      </c>
      <c r="E44" s="3">
        <f aca="true" t="shared" si="23" ref="E44:M44">E43+E42</f>
        <v>11190.42</v>
      </c>
      <c r="F44" s="3">
        <f t="shared" si="23"/>
        <v>7387.58</v>
      </c>
      <c r="G44" s="3">
        <f t="shared" si="23"/>
        <v>20547.2</v>
      </c>
      <c r="H44" s="3" t="s">
        <v>47</v>
      </c>
      <c r="I44" s="3">
        <f t="shared" si="23"/>
        <v>28173.25</v>
      </c>
      <c r="J44" s="3" t="s">
        <v>47</v>
      </c>
      <c r="K44" s="3">
        <f t="shared" si="23"/>
        <v>48222.6</v>
      </c>
      <c r="L44" s="3" t="s">
        <v>47</v>
      </c>
      <c r="M44" s="3">
        <f t="shared" si="23"/>
        <v>59383.4</v>
      </c>
      <c r="N44" s="3" t="s">
        <v>47</v>
      </c>
      <c r="O44" s="1" t="s">
        <v>31</v>
      </c>
      <c r="P44" s="7"/>
    </row>
    <row r="45" spans="1:16" ht="27.75" customHeight="1">
      <c r="A45" s="1">
        <v>30</v>
      </c>
      <c r="B45" s="1" t="s">
        <v>14</v>
      </c>
      <c r="C45" s="4">
        <f>SUM(D45:M45)</f>
        <v>16392.96817</v>
      </c>
      <c r="D45" s="3">
        <f aca="true" t="shared" si="24" ref="D45:M46">D52</f>
        <v>1807.32</v>
      </c>
      <c r="E45" s="3">
        <f t="shared" si="24"/>
        <v>657.39817</v>
      </c>
      <c r="F45" s="3">
        <f t="shared" si="24"/>
        <v>6831.95</v>
      </c>
      <c r="G45" s="3">
        <f t="shared" si="24"/>
        <v>3298.6</v>
      </c>
      <c r="H45" s="3"/>
      <c r="I45" s="3">
        <f t="shared" si="24"/>
        <v>1265.9</v>
      </c>
      <c r="J45" s="3"/>
      <c r="K45" s="3">
        <f t="shared" si="24"/>
        <v>1265.9</v>
      </c>
      <c r="L45" s="3"/>
      <c r="M45" s="3">
        <f t="shared" si="24"/>
        <v>1265.9</v>
      </c>
      <c r="N45" s="3"/>
      <c r="O45" s="1" t="s">
        <v>31</v>
      </c>
      <c r="P45" s="7"/>
    </row>
    <row r="46" spans="1:16" ht="38.25" customHeight="1">
      <c r="A46" s="1">
        <v>31</v>
      </c>
      <c r="B46" s="1" t="s">
        <v>15</v>
      </c>
      <c r="C46" s="4">
        <f>SUM(D46:M46)</f>
        <v>796.22</v>
      </c>
      <c r="D46" s="3">
        <f t="shared" si="24"/>
        <v>0</v>
      </c>
      <c r="E46" s="3">
        <f t="shared" si="24"/>
        <v>0</v>
      </c>
      <c r="F46" s="3">
        <f t="shared" si="24"/>
        <v>0</v>
      </c>
      <c r="G46" s="3">
        <f t="shared" si="24"/>
        <v>0</v>
      </c>
      <c r="H46" s="3"/>
      <c r="I46" s="3">
        <f t="shared" si="24"/>
        <v>0</v>
      </c>
      <c r="J46" s="3"/>
      <c r="K46" s="3">
        <f t="shared" si="24"/>
        <v>225.52</v>
      </c>
      <c r="L46" s="3"/>
      <c r="M46" s="3">
        <f t="shared" si="24"/>
        <v>570.7</v>
      </c>
      <c r="N46" s="3"/>
      <c r="O46" s="1" t="s">
        <v>31</v>
      </c>
      <c r="P46" s="7"/>
    </row>
    <row r="47" spans="1:16" ht="62.25" customHeight="1">
      <c r="A47" s="35">
        <v>32</v>
      </c>
      <c r="B47" s="2" t="s">
        <v>48</v>
      </c>
      <c r="C47" s="37">
        <f>SUM(D47:M48)</f>
        <v>237262.73817</v>
      </c>
      <c r="D47" s="35">
        <f aca="true" t="shared" si="25" ref="D47:M47">D49+D50+D52+D53</f>
        <v>46976.42</v>
      </c>
      <c r="E47" s="35">
        <f t="shared" si="25"/>
        <v>11847.81817</v>
      </c>
      <c r="F47" s="35">
        <f t="shared" si="25"/>
        <v>14219.529999999999</v>
      </c>
      <c r="G47" s="35">
        <f t="shared" si="25"/>
        <v>23845.8</v>
      </c>
      <c r="H47" s="31" t="s">
        <v>47</v>
      </c>
      <c r="I47" s="35">
        <f t="shared" si="25"/>
        <v>29439.15</v>
      </c>
      <c r="J47" s="31" t="s">
        <v>47</v>
      </c>
      <c r="K47" s="35">
        <f t="shared" si="25"/>
        <v>49714.02</v>
      </c>
      <c r="L47" s="31" t="s">
        <v>47</v>
      </c>
      <c r="M47" s="35">
        <f t="shared" si="25"/>
        <v>61220</v>
      </c>
      <c r="N47" s="31" t="s">
        <v>47</v>
      </c>
      <c r="O47" s="31">
        <v>4</v>
      </c>
      <c r="P47" s="7"/>
    </row>
    <row r="48" spans="1:16" ht="15.75">
      <c r="A48" s="35"/>
      <c r="B48" s="1" t="s">
        <v>23</v>
      </c>
      <c r="C48" s="37"/>
      <c r="D48" s="35"/>
      <c r="E48" s="35"/>
      <c r="F48" s="35"/>
      <c r="G48" s="35"/>
      <c r="H48" s="32"/>
      <c r="I48" s="35"/>
      <c r="J48" s="32"/>
      <c r="K48" s="35"/>
      <c r="L48" s="32"/>
      <c r="M48" s="35"/>
      <c r="N48" s="32"/>
      <c r="O48" s="32"/>
      <c r="P48" s="7"/>
    </row>
    <row r="49" spans="1:16" ht="15.75">
      <c r="A49" s="1">
        <v>33</v>
      </c>
      <c r="B49" s="1" t="s">
        <v>24</v>
      </c>
      <c r="C49" s="1">
        <f>SUM(D49:M49)</f>
        <v>15985.69</v>
      </c>
      <c r="D49" s="1">
        <v>14454.1</v>
      </c>
      <c r="E49" s="1">
        <v>1531.59</v>
      </c>
      <c r="F49" s="1">
        <v>0</v>
      </c>
      <c r="G49" s="1">
        <v>0</v>
      </c>
      <c r="H49" s="1"/>
      <c r="I49" s="1">
        <v>0</v>
      </c>
      <c r="J49" s="1"/>
      <c r="K49" s="1">
        <v>0</v>
      </c>
      <c r="L49" s="1"/>
      <c r="M49" s="1">
        <v>0</v>
      </c>
      <c r="N49" s="1"/>
      <c r="O49" s="1" t="s">
        <v>31</v>
      </c>
      <c r="P49" s="7"/>
    </row>
    <row r="50" spans="1:17" ht="31.5">
      <c r="A50" s="1">
        <v>34</v>
      </c>
      <c r="B50" s="1" t="s">
        <v>25</v>
      </c>
      <c r="C50" s="1">
        <f>SUM(D50:M50)</f>
        <v>204087.86</v>
      </c>
      <c r="D50" s="1">
        <v>30715</v>
      </c>
      <c r="E50" s="1">
        <v>9658.83</v>
      </c>
      <c r="F50" s="1">
        <v>7387.58</v>
      </c>
      <c r="G50" s="1">
        <v>20547.2</v>
      </c>
      <c r="H50" s="1" t="s">
        <v>47</v>
      </c>
      <c r="I50" s="1">
        <v>28173.25</v>
      </c>
      <c r="J50" s="1" t="s">
        <v>47</v>
      </c>
      <c r="K50" s="1">
        <f>K51</f>
        <v>48222.6</v>
      </c>
      <c r="L50" s="1" t="s">
        <v>47</v>
      </c>
      <c r="M50" s="1">
        <f>M51</f>
        <v>59383.4</v>
      </c>
      <c r="N50" s="1" t="s">
        <v>47</v>
      </c>
      <c r="O50" s="1" t="s">
        <v>31</v>
      </c>
      <c r="P50" s="7"/>
      <c r="Q50" s="24"/>
    </row>
    <row r="51" spans="1:17" ht="31.5">
      <c r="A51" s="1">
        <v>35</v>
      </c>
      <c r="B51" s="1" t="s">
        <v>18</v>
      </c>
      <c r="C51" s="1">
        <f>SUM(D51:M51)</f>
        <v>220073.55</v>
      </c>
      <c r="D51" s="1">
        <f>D49+D50</f>
        <v>45169.1</v>
      </c>
      <c r="E51" s="1">
        <f>E49+E50</f>
        <v>11190.42</v>
      </c>
      <c r="F51" s="1">
        <f>F49+F50</f>
        <v>7387.58</v>
      </c>
      <c r="G51" s="1">
        <v>20547.2</v>
      </c>
      <c r="H51" s="1" t="s">
        <v>47</v>
      </c>
      <c r="I51" s="1">
        <v>28173.25</v>
      </c>
      <c r="J51" s="1" t="s">
        <v>47</v>
      </c>
      <c r="K51" s="1">
        <v>48222.6</v>
      </c>
      <c r="L51" s="1" t="s">
        <v>47</v>
      </c>
      <c r="M51" s="1">
        <v>59383.4</v>
      </c>
      <c r="N51" s="1" t="s">
        <v>47</v>
      </c>
      <c r="O51" s="2" t="s">
        <v>31</v>
      </c>
      <c r="P51" s="8"/>
      <c r="Q51" s="6"/>
    </row>
    <row r="52" spans="1:16" ht="15.75">
      <c r="A52" s="1">
        <v>36</v>
      </c>
      <c r="B52" s="1" t="s">
        <v>26</v>
      </c>
      <c r="C52" s="22">
        <f>SUM(D52:M52)</f>
        <v>16392.96817</v>
      </c>
      <c r="D52" s="1">
        <v>1807.32</v>
      </c>
      <c r="E52" s="1">
        <v>657.39817</v>
      </c>
      <c r="F52" s="1">
        <v>6831.95</v>
      </c>
      <c r="G52" s="1">
        <v>3298.6</v>
      </c>
      <c r="H52" s="1"/>
      <c r="I52" s="1">
        <v>1265.9</v>
      </c>
      <c r="J52" s="1"/>
      <c r="K52" s="1">
        <v>1265.9</v>
      </c>
      <c r="L52" s="1"/>
      <c r="M52" s="1">
        <v>1265.9</v>
      </c>
      <c r="N52" s="1"/>
      <c r="O52" s="1" t="s">
        <v>31</v>
      </c>
      <c r="P52" s="7"/>
    </row>
    <row r="53" spans="1:16" ht="31.5">
      <c r="A53" s="1">
        <v>37</v>
      </c>
      <c r="B53" s="1" t="s">
        <v>27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/>
      <c r="I53" s="1">
        <v>0</v>
      </c>
      <c r="J53" s="1"/>
      <c r="K53" s="1">
        <v>225.52</v>
      </c>
      <c r="L53" s="1"/>
      <c r="M53" s="1">
        <v>570.7</v>
      </c>
      <c r="N53" s="1"/>
      <c r="O53" s="1" t="s">
        <v>31</v>
      </c>
      <c r="P53" s="7"/>
    </row>
    <row r="54" spans="1:16" ht="15.75">
      <c r="A54" s="1">
        <v>38</v>
      </c>
      <c r="B54" s="39" t="s">
        <v>19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1" t="s">
        <v>31</v>
      </c>
      <c r="P54" s="7"/>
    </row>
    <row r="55" spans="1:17" ht="46.5" customHeight="1">
      <c r="A55" s="1">
        <v>39</v>
      </c>
      <c r="B55" s="1" t="s">
        <v>28</v>
      </c>
      <c r="C55" s="1">
        <f>SUM(D55:M55)</f>
        <v>61815.706840000006</v>
      </c>
      <c r="D55" s="1">
        <f aca="true" t="shared" si="26" ref="D55:M55">D58+D59+D61+D62+D67+D68+D70+D71</f>
        <v>6873.56</v>
      </c>
      <c r="E55" s="1">
        <f t="shared" si="26"/>
        <v>6714.732</v>
      </c>
      <c r="F55" s="1">
        <f t="shared" si="26"/>
        <v>33998.94</v>
      </c>
      <c r="G55" s="1">
        <f t="shared" si="26"/>
        <v>4825.674840000001</v>
      </c>
      <c r="H55" s="1"/>
      <c r="I55" s="1">
        <f t="shared" si="26"/>
        <v>7100</v>
      </c>
      <c r="J55" s="1"/>
      <c r="K55" s="1">
        <f t="shared" si="26"/>
        <v>1151.4</v>
      </c>
      <c r="L55" s="1"/>
      <c r="M55" s="1">
        <f t="shared" si="26"/>
        <v>1151.4</v>
      </c>
      <c r="N55" s="1"/>
      <c r="O55" s="1" t="s">
        <v>31</v>
      </c>
      <c r="P55" s="7"/>
      <c r="Q55" s="25"/>
    </row>
    <row r="56" spans="1:16" ht="42" customHeight="1">
      <c r="A56" s="35">
        <v>40</v>
      </c>
      <c r="B56" s="41" t="s">
        <v>45</v>
      </c>
      <c r="C56" s="35">
        <f>SUM(D56:M57)</f>
        <v>61515.706840000006</v>
      </c>
      <c r="D56" s="35">
        <f>D58+D59+D61</f>
        <v>6873.56</v>
      </c>
      <c r="E56" s="35">
        <f aca="true" t="shared" si="27" ref="E56:M56">E58+E59+E61</f>
        <v>6714.732</v>
      </c>
      <c r="F56" s="35">
        <f t="shared" si="27"/>
        <v>33898.94</v>
      </c>
      <c r="G56" s="35">
        <f t="shared" si="27"/>
        <v>4625.674840000001</v>
      </c>
      <c r="H56" s="31"/>
      <c r="I56" s="35">
        <f t="shared" si="27"/>
        <v>7100</v>
      </c>
      <c r="J56" s="31"/>
      <c r="K56" s="35">
        <f t="shared" si="27"/>
        <v>1151.4</v>
      </c>
      <c r="L56" s="31"/>
      <c r="M56" s="35">
        <f t="shared" si="27"/>
        <v>1151.4</v>
      </c>
      <c r="N56" s="31"/>
      <c r="O56" s="31" t="s">
        <v>31</v>
      </c>
      <c r="P56" s="7"/>
    </row>
    <row r="57" spans="1:16" ht="52.5" customHeight="1">
      <c r="A57" s="35"/>
      <c r="B57" s="42"/>
      <c r="C57" s="35"/>
      <c r="D57" s="35"/>
      <c r="E57" s="35"/>
      <c r="F57" s="35"/>
      <c r="G57" s="35"/>
      <c r="H57" s="32"/>
      <c r="I57" s="35"/>
      <c r="J57" s="32"/>
      <c r="K57" s="35"/>
      <c r="L57" s="32"/>
      <c r="M57" s="35"/>
      <c r="N57" s="32"/>
      <c r="O57" s="32"/>
      <c r="P57" s="7"/>
    </row>
    <row r="58" spans="1:16" ht="15.75">
      <c r="A58" s="1">
        <v>41</v>
      </c>
      <c r="B58" s="1" t="s">
        <v>24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/>
      <c r="I58" s="1">
        <v>0</v>
      </c>
      <c r="J58" s="1"/>
      <c r="K58" s="1">
        <v>0</v>
      </c>
      <c r="L58" s="1"/>
      <c r="M58" s="1">
        <v>0</v>
      </c>
      <c r="N58" s="1"/>
      <c r="O58" s="1" t="s">
        <v>31</v>
      </c>
      <c r="P58" s="7"/>
    </row>
    <row r="59" spans="1:15" ht="32.25" customHeight="1">
      <c r="A59" s="1">
        <v>42</v>
      </c>
      <c r="B59" s="1" t="s">
        <v>25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/>
      <c r="I59" s="1">
        <v>0</v>
      </c>
      <c r="J59" s="1"/>
      <c r="K59" s="1">
        <v>0</v>
      </c>
      <c r="L59" s="1"/>
      <c r="M59" s="1">
        <v>0</v>
      </c>
      <c r="N59" s="1"/>
      <c r="O59" s="1" t="s">
        <v>31</v>
      </c>
    </row>
    <row r="60" spans="1:15" ht="32.25" customHeight="1">
      <c r="A60" s="1">
        <v>43</v>
      </c>
      <c r="B60" s="1" t="s">
        <v>18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/>
      <c r="I60" s="1">
        <v>0</v>
      </c>
      <c r="J60" s="1"/>
      <c r="K60" s="1">
        <v>0</v>
      </c>
      <c r="L60" s="1"/>
      <c r="M60" s="1">
        <v>0</v>
      </c>
      <c r="N60" s="1"/>
      <c r="O60" s="1" t="s">
        <v>31</v>
      </c>
    </row>
    <row r="61" spans="1:15" ht="32.25" customHeight="1">
      <c r="A61" s="1">
        <v>44</v>
      </c>
      <c r="B61" s="1" t="s">
        <v>26</v>
      </c>
      <c r="C61" s="1">
        <f>SUM(D61:M61)</f>
        <v>61515.706840000006</v>
      </c>
      <c r="D61" s="1">
        <v>6873.56</v>
      </c>
      <c r="E61" s="1">
        <v>6714.732</v>
      </c>
      <c r="F61" s="23">
        <v>33898.94</v>
      </c>
      <c r="G61" s="1">
        <f>4867.3-241.62516</f>
        <v>4625.674840000001</v>
      </c>
      <c r="H61" s="1"/>
      <c r="I61" s="1">
        <v>7100</v>
      </c>
      <c r="J61" s="1"/>
      <c r="K61" s="1">
        <v>1151.4</v>
      </c>
      <c r="L61" s="1"/>
      <c r="M61" s="1">
        <v>1151.4</v>
      </c>
      <c r="N61" s="1"/>
      <c r="O61" s="1" t="s">
        <v>31</v>
      </c>
    </row>
    <row r="62" spans="1:15" ht="15.75" customHeight="1">
      <c r="A62" s="35">
        <v>45</v>
      </c>
      <c r="B62" s="35" t="s">
        <v>27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1"/>
      <c r="I62" s="35">
        <v>0</v>
      </c>
      <c r="J62" s="31"/>
      <c r="K62" s="35">
        <v>0</v>
      </c>
      <c r="L62" s="31"/>
      <c r="M62" s="35">
        <v>0</v>
      </c>
      <c r="N62" s="31"/>
      <c r="O62" s="31" t="s">
        <v>31</v>
      </c>
    </row>
    <row r="63" spans="1:15" ht="11.25" customHeight="1">
      <c r="A63" s="35"/>
      <c r="B63" s="35"/>
      <c r="C63" s="35"/>
      <c r="D63" s="35"/>
      <c r="E63" s="35"/>
      <c r="F63" s="35"/>
      <c r="G63" s="35"/>
      <c r="H63" s="33"/>
      <c r="I63" s="35"/>
      <c r="J63" s="33"/>
      <c r="K63" s="35"/>
      <c r="L63" s="33"/>
      <c r="M63" s="35"/>
      <c r="N63" s="33"/>
      <c r="O63" s="33"/>
    </row>
    <row r="64" spans="1:15" ht="9.75" customHeight="1">
      <c r="A64" s="35"/>
      <c r="B64" s="35"/>
      <c r="C64" s="35"/>
      <c r="D64" s="35"/>
      <c r="E64" s="35"/>
      <c r="F64" s="35"/>
      <c r="G64" s="35"/>
      <c r="H64" s="33"/>
      <c r="I64" s="35"/>
      <c r="J64" s="33"/>
      <c r="K64" s="35"/>
      <c r="L64" s="33"/>
      <c r="M64" s="35"/>
      <c r="N64" s="33"/>
      <c r="O64" s="33"/>
    </row>
    <row r="65" spans="1:15" ht="9" customHeight="1">
      <c r="A65" s="35"/>
      <c r="B65" s="35"/>
      <c r="C65" s="35"/>
      <c r="D65" s="35"/>
      <c r="E65" s="35"/>
      <c r="F65" s="35"/>
      <c r="G65" s="35"/>
      <c r="H65" s="32"/>
      <c r="I65" s="35"/>
      <c r="J65" s="32"/>
      <c r="K65" s="35"/>
      <c r="L65" s="32"/>
      <c r="M65" s="35"/>
      <c r="N65" s="32"/>
      <c r="O65" s="32"/>
    </row>
    <row r="66" spans="1:15" ht="64.5" customHeight="1">
      <c r="A66" s="1">
        <v>46</v>
      </c>
      <c r="B66" s="2" t="s">
        <v>49</v>
      </c>
      <c r="C66" s="1">
        <f>SUM(D66:M66)</f>
        <v>300</v>
      </c>
      <c r="D66" s="1">
        <f aca="true" t="shared" si="28" ref="D66:M66">D67+D68+D70</f>
        <v>0</v>
      </c>
      <c r="E66" s="1">
        <f t="shared" si="28"/>
        <v>0</v>
      </c>
      <c r="F66" s="1">
        <f t="shared" si="28"/>
        <v>100</v>
      </c>
      <c r="G66" s="1">
        <f t="shared" si="28"/>
        <v>200</v>
      </c>
      <c r="H66" s="1"/>
      <c r="I66" s="1">
        <f t="shared" si="28"/>
        <v>0</v>
      </c>
      <c r="J66" s="1"/>
      <c r="K66" s="1">
        <f t="shared" si="28"/>
        <v>0</v>
      </c>
      <c r="L66" s="1"/>
      <c r="M66" s="1">
        <f t="shared" si="28"/>
        <v>0</v>
      </c>
      <c r="N66" s="1"/>
      <c r="O66" s="1">
        <v>4</v>
      </c>
    </row>
    <row r="67" spans="1:15" ht="24" customHeight="1">
      <c r="A67" s="1">
        <v>47</v>
      </c>
      <c r="B67" s="1" t="s">
        <v>24</v>
      </c>
      <c r="C67" s="1">
        <f>SUM(D67:M67)</f>
        <v>0</v>
      </c>
      <c r="D67" s="1">
        <v>0</v>
      </c>
      <c r="E67" s="1">
        <v>0</v>
      </c>
      <c r="F67" s="1">
        <v>0</v>
      </c>
      <c r="G67" s="1">
        <v>0</v>
      </c>
      <c r="H67" s="1"/>
      <c r="I67" s="1">
        <v>0</v>
      </c>
      <c r="J67" s="1"/>
      <c r="K67" s="1">
        <v>0</v>
      </c>
      <c r="L67" s="1"/>
      <c r="M67" s="1">
        <v>0</v>
      </c>
      <c r="N67" s="1"/>
      <c r="O67" s="1" t="s">
        <v>31</v>
      </c>
    </row>
    <row r="68" spans="1:15" ht="32.25" customHeight="1">
      <c r="A68" s="1">
        <v>48</v>
      </c>
      <c r="B68" s="1" t="s">
        <v>25</v>
      </c>
      <c r="C68" s="1">
        <f>SUM(D68:M68)</f>
        <v>0</v>
      </c>
      <c r="D68" s="1">
        <v>0</v>
      </c>
      <c r="E68" s="1">
        <v>0</v>
      </c>
      <c r="F68" s="1">
        <v>0</v>
      </c>
      <c r="G68" s="1">
        <v>0</v>
      </c>
      <c r="H68" s="1"/>
      <c r="I68" s="1">
        <v>0</v>
      </c>
      <c r="J68" s="1"/>
      <c r="K68" s="1">
        <v>0</v>
      </c>
      <c r="L68" s="1"/>
      <c r="M68" s="1">
        <v>0</v>
      </c>
      <c r="N68" s="1"/>
      <c r="O68" s="1" t="s">
        <v>31</v>
      </c>
    </row>
    <row r="69" spans="1:15" ht="34.5" customHeight="1">
      <c r="A69" s="1">
        <v>49</v>
      </c>
      <c r="B69" s="1" t="s">
        <v>18</v>
      </c>
      <c r="C69" s="1">
        <f>SUM(D69:M69)</f>
        <v>0</v>
      </c>
      <c r="D69" s="1">
        <v>0</v>
      </c>
      <c r="E69" s="1">
        <v>0</v>
      </c>
      <c r="F69" s="1">
        <v>0</v>
      </c>
      <c r="G69" s="1">
        <v>0</v>
      </c>
      <c r="H69" s="1"/>
      <c r="I69" s="1">
        <v>0</v>
      </c>
      <c r="J69" s="1"/>
      <c r="K69" s="1">
        <v>0</v>
      </c>
      <c r="L69" s="1"/>
      <c r="M69" s="1">
        <v>0</v>
      </c>
      <c r="N69" s="1"/>
      <c r="O69" s="1" t="s">
        <v>31</v>
      </c>
    </row>
    <row r="70" spans="1:15" ht="21.75" customHeight="1">
      <c r="A70" s="1">
        <v>50</v>
      </c>
      <c r="B70" s="12" t="s">
        <v>26</v>
      </c>
      <c r="C70" s="1">
        <f>SUM(D70:M70)</f>
        <v>300</v>
      </c>
      <c r="D70" s="1">
        <v>0</v>
      </c>
      <c r="E70" s="1">
        <v>0</v>
      </c>
      <c r="F70" s="1">
        <v>100</v>
      </c>
      <c r="G70" s="1">
        <v>200</v>
      </c>
      <c r="H70" s="1"/>
      <c r="I70" s="5">
        <v>0</v>
      </c>
      <c r="J70" s="5"/>
      <c r="K70" s="5">
        <v>0</v>
      </c>
      <c r="L70" s="5"/>
      <c r="M70" s="5">
        <v>0</v>
      </c>
      <c r="N70" s="5"/>
      <c r="O70" s="1" t="s">
        <v>31</v>
      </c>
    </row>
    <row r="71" spans="1:15" ht="30.75" customHeight="1">
      <c r="A71" s="1">
        <v>51</v>
      </c>
      <c r="B71" s="1" t="s">
        <v>27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1">
        <v>0</v>
      </c>
      <c r="J71" s="1"/>
      <c r="K71" s="1">
        <v>0</v>
      </c>
      <c r="L71" s="1"/>
      <c r="M71" s="1">
        <v>0</v>
      </c>
      <c r="N71" s="1"/>
      <c r="O71" s="1" t="s">
        <v>31</v>
      </c>
    </row>
    <row r="72" spans="1:15" ht="42" customHeight="1">
      <c r="A72" s="1">
        <v>52</v>
      </c>
      <c r="B72" s="39" t="s">
        <v>43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31.5">
      <c r="A73" s="1">
        <v>53</v>
      </c>
      <c r="B73" s="1" t="s">
        <v>29</v>
      </c>
      <c r="C73" s="1">
        <f>SUM(D73:M73)</f>
        <v>33229.6</v>
      </c>
      <c r="D73" s="1">
        <f>D74+D75+D76+D77</f>
        <v>12218.399999999998</v>
      </c>
      <c r="E73" s="1">
        <f aca="true" t="shared" si="29" ref="E73:M73">E74+E75+E76+E77</f>
        <v>9876.099999999999</v>
      </c>
      <c r="F73" s="1">
        <f t="shared" si="29"/>
        <v>3663.5</v>
      </c>
      <c r="G73" s="1">
        <f t="shared" si="29"/>
        <v>5521.6</v>
      </c>
      <c r="H73" s="1"/>
      <c r="I73" s="1">
        <f t="shared" si="29"/>
        <v>650</v>
      </c>
      <c r="J73" s="1"/>
      <c r="K73" s="1">
        <f t="shared" si="29"/>
        <v>650</v>
      </c>
      <c r="L73" s="1"/>
      <c r="M73" s="1">
        <f t="shared" si="29"/>
        <v>650</v>
      </c>
      <c r="N73" s="1"/>
      <c r="O73" s="1" t="s">
        <v>31</v>
      </c>
    </row>
    <row r="74" spans="1:15" ht="15.75">
      <c r="A74" s="1">
        <v>54</v>
      </c>
      <c r="B74" s="1" t="s">
        <v>12</v>
      </c>
      <c r="C74" s="1">
        <f>SUM(D74:M74)</f>
        <v>6335.865</v>
      </c>
      <c r="D74" s="1">
        <v>2681.7</v>
      </c>
      <c r="E74" s="1">
        <v>2086.7</v>
      </c>
      <c r="F74" s="1">
        <v>696.2</v>
      </c>
      <c r="G74" s="1">
        <v>871.265</v>
      </c>
      <c r="H74" s="1"/>
      <c r="I74" s="1"/>
      <c r="J74" s="1"/>
      <c r="K74" s="1"/>
      <c r="L74" s="1"/>
      <c r="M74" s="1"/>
      <c r="N74" s="1"/>
      <c r="O74" s="1" t="s">
        <v>31</v>
      </c>
    </row>
    <row r="75" spans="1:15" ht="15.75">
      <c r="A75" s="1">
        <v>55</v>
      </c>
      <c r="B75" s="1" t="s">
        <v>13</v>
      </c>
      <c r="C75" s="1">
        <f>SUM(D75:M75)</f>
        <v>13501.635</v>
      </c>
      <c r="D75" s="1">
        <v>5698.4</v>
      </c>
      <c r="E75" s="1">
        <v>4176.4</v>
      </c>
      <c r="F75" s="1">
        <v>1283.1</v>
      </c>
      <c r="G75" s="1">
        <v>2343.735</v>
      </c>
      <c r="H75" s="1"/>
      <c r="I75" s="1"/>
      <c r="J75" s="1"/>
      <c r="K75" s="1"/>
      <c r="L75" s="1"/>
      <c r="M75" s="1"/>
      <c r="N75" s="1"/>
      <c r="O75" s="1" t="s">
        <v>31</v>
      </c>
    </row>
    <row r="76" spans="1:15" ht="15.75">
      <c r="A76" s="1">
        <v>56</v>
      </c>
      <c r="B76" s="1" t="s">
        <v>14</v>
      </c>
      <c r="C76" s="1">
        <f>SUM(D76:M76)</f>
        <v>4407.4</v>
      </c>
      <c r="D76" s="1">
        <v>572.4</v>
      </c>
      <c r="E76" s="1">
        <v>650</v>
      </c>
      <c r="F76" s="1">
        <v>585</v>
      </c>
      <c r="G76" s="1">
        <v>650</v>
      </c>
      <c r="H76" s="1"/>
      <c r="I76" s="1">
        <v>650</v>
      </c>
      <c r="J76" s="1"/>
      <c r="K76" s="1">
        <v>650</v>
      </c>
      <c r="L76" s="1"/>
      <c r="M76" s="1">
        <v>650</v>
      </c>
      <c r="N76" s="1"/>
      <c r="O76" s="1" t="s">
        <v>31</v>
      </c>
    </row>
    <row r="77" spans="1:15" ht="31.5">
      <c r="A77" s="1">
        <v>57</v>
      </c>
      <c r="B77" s="1" t="s">
        <v>15</v>
      </c>
      <c r="C77" s="1">
        <f>SUM(D77:M77)</f>
        <v>8984.699999999999</v>
      </c>
      <c r="D77" s="1">
        <v>3265.9</v>
      </c>
      <c r="E77" s="1">
        <v>2963</v>
      </c>
      <c r="F77" s="1">
        <v>1099.2</v>
      </c>
      <c r="G77" s="1">
        <v>1656.6</v>
      </c>
      <c r="H77" s="1"/>
      <c r="I77" s="1"/>
      <c r="J77" s="1"/>
      <c r="K77" s="1"/>
      <c r="L77" s="1"/>
      <c r="M77" s="1"/>
      <c r="N77" s="1"/>
      <c r="O77" s="1" t="s">
        <v>31</v>
      </c>
    </row>
    <row r="78" spans="1:15" ht="15.75">
      <c r="A78" s="1">
        <v>58</v>
      </c>
      <c r="B78" s="39" t="s">
        <v>19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43.5" customHeight="1">
      <c r="A79" s="1">
        <v>59</v>
      </c>
      <c r="B79" s="21" t="s">
        <v>28</v>
      </c>
      <c r="C79" s="1">
        <f>SUM(D79:M79)</f>
        <v>33229.6</v>
      </c>
      <c r="D79" s="1">
        <f>D80+D81+D82+D83</f>
        <v>12218.399999999998</v>
      </c>
      <c r="E79" s="1">
        <v>9876.1</v>
      </c>
      <c r="F79" s="1">
        <f>F80+F81+F82+F83</f>
        <v>3663.5</v>
      </c>
      <c r="G79" s="1">
        <f>G80+G81+G82+G83</f>
        <v>5521.6</v>
      </c>
      <c r="H79" s="1"/>
      <c r="I79" s="1">
        <f>I80+I81+I82+I83</f>
        <v>650</v>
      </c>
      <c r="J79" s="1"/>
      <c r="K79" s="1">
        <f>K80+K81+K82+K83</f>
        <v>650</v>
      </c>
      <c r="L79" s="1"/>
      <c r="M79" s="1">
        <f>M80+M81+M82+M83</f>
        <v>650</v>
      </c>
      <c r="N79" s="1"/>
      <c r="O79" s="1" t="s">
        <v>31</v>
      </c>
    </row>
    <row r="80" spans="1:15" ht="15.75">
      <c r="A80" s="1">
        <v>60</v>
      </c>
      <c r="B80" s="1" t="s">
        <v>12</v>
      </c>
      <c r="C80" s="1">
        <f>SUM(D80:M80)</f>
        <v>6335.865</v>
      </c>
      <c r="D80" s="1">
        <v>2681.7</v>
      </c>
      <c r="E80" s="1">
        <v>2086.7</v>
      </c>
      <c r="F80" s="1">
        <v>696.2</v>
      </c>
      <c r="G80" s="1">
        <v>871.265</v>
      </c>
      <c r="H80" s="1"/>
      <c r="I80" s="1"/>
      <c r="J80" s="1"/>
      <c r="K80" s="1"/>
      <c r="L80" s="1"/>
      <c r="M80" s="1"/>
      <c r="N80" s="1"/>
      <c r="O80" s="1" t="s">
        <v>31</v>
      </c>
    </row>
    <row r="81" spans="1:15" ht="15.75">
      <c r="A81" s="1">
        <v>61</v>
      </c>
      <c r="B81" s="1" t="s">
        <v>13</v>
      </c>
      <c r="C81" s="1">
        <f>SUM(D81:M81)</f>
        <v>13501.635</v>
      </c>
      <c r="D81" s="1">
        <v>5698.4</v>
      </c>
      <c r="E81" s="1">
        <v>4176.4</v>
      </c>
      <c r="F81" s="1">
        <v>1283.1</v>
      </c>
      <c r="G81" s="1">
        <v>2343.735</v>
      </c>
      <c r="H81" s="1"/>
      <c r="I81" s="1"/>
      <c r="J81" s="1"/>
      <c r="K81" s="1"/>
      <c r="L81" s="1"/>
      <c r="M81" s="1"/>
      <c r="N81" s="1"/>
      <c r="O81" s="1" t="s">
        <v>31</v>
      </c>
    </row>
    <row r="82" spans="1:15" ht="15.75">
      <c r="A82" s="1">
        <v>62</v>
      </c>
      <c r="B82" s="1" t="s">
        <v>14</v>
      </c>
      <c r="C82" s="1">
        <f>SUM(D82:M82)</f>
        <v>4407.4</v>
      </c>
      <c r="D82" s="1">
        <v>572.4</v>
      </c>
      <c r="E82" s="1">
        <v>650</v>
      </c>
      <c r="F82" s="1">
        <v>585</v>
      </c>
      <c r="G82" s="1">
        <v>650</v>
      </c>
      <c r="H82" s="1"/>
      <c r="I82" s="1">
        <v>650</v>
      </c>
      <c r="J82" s="1"/>
      <c r="K82" s="1">
        <v>650</v>
      </c>
      <c r="L82" s="1"/>
      <c r="M82" s="1">
        <v>650</v>
      </c>
      <c r="N82" s="1"/>
      <c r="O82" s="1" t="s">
        <v>31</v>
      </c>
    </row>
    <row r="83" spans="1:15" ht="32.25" customHeight="1">
      <c r="A83" s="1">
        <v>63</v>
      </c>
      <c r="B83" s="1" t="s">
        <v>15</v>
      </c>
      <c r="C83" s="1">
        <f>SUM(D83:M83)</f>
        <v>8984.699999999999</v>
      </c>
      <c r="D83" s="1">
        <v>3265.9</v>
      </c>
      <c r="E83" s="1">
        <v>2963</v>
      </c>
      <c r="F83" s="1">
        <v>1099.2</v>
      </c>
      <c r="G83" s="1">
        <v>1656.6</v>
      </c>
      <c r="H83" s="1"/>
      <c r="I83" s="1"/>
      <c r="J83" s="1"/>
      <c r="K83" s="1"/>
      <c r="L83" s="1"/>
      <c r="M83" s="1"/>
      <c r="N83" s="1"/>
      <c r="O83" s="1" t="s">
        <v>31</v>
      </c>
    </row>
    <row r="84" spans="1:15" ht="12.75" customHeight="1">
      <c r="A84" s="35">
        <v>64</v>
      </c>
      <c r="B84" s="38" t="s">
        <v>44</v>
      </c>
      <c r="C84" s="31">
        <f>C86+C87+C88+C89</f>
        <v>33229.6</v>
      </c>
      <c r="D84" s="30">
        <f>D86+D87+D88+D89</f>
        <v>12218.399999999998</v>
      </c>
      <c r="E84" s="31">
        <f aca="true" t="shared" si="30" ref="E84:M84">E86+E87+E88+E89</f>
        <v>9876.099999999999</v>
      </c>
      <c r="F84" s="35">
        <f t="shared" si="30"/>
        <v>3663.5</v>
      </c>
      <c r="G84" s="35">
        <f t="shared" si="30"/>
        <v>5521.6</v>
      </c>
      <c r="H84" s="31"/>
      <c r="I84" s="35">
        <f t="shared" si="30"/>
        <v>650</v>
      </c>
      <c r="J84" s="31"/>
      <c r="K84" s="35">
        <f t="shared" si="30"/>
        <v>650</v>
      </c>
      <c r="L84" s="31"/>
      <c r="M84" s="35">
        <f t="shared" si="30"/>
        <v>650</v>
      </c>
      <c r="N84" s="31"/>
      <c r="O84" s="40" t="s">
        <v>32</v>
      </c>
    </row>
    <row r="85" spans="1:15" ht="81.75" customHeight="1">
      <c r="A85" s="35"/>
      <c r="B85" s="38"/>
      <c r="C85" s="32"/>
      <c r="D85" s="30"/>
      <c r="E85" s="32"/>
      <c r="F85" s="35"/>
      <c r="G85" s="35"/>
      <c r="H85" s="32"/>
      <c r="I85" s="35"/>
      <c r="J85" s="32"/>
      <c r="K85" s="35"/>
      <c r="L85" s="32"/>
      <c r="M85" s="35"/>
      <c r="N85" s="32"/>
      <c r="O85" s="40"/>
    </row>
    <row r="86" spans="1:15" ht="22.5" customHeight="1">
      <c r="A86" s="1">
        <v>65</v>
      </c>
      <c r="B86" s="1" t="s">
        <v>12</v>
      </c>
      <c r="C86" s="11">
        <f>SUM(D86:M86)</f>
        <v>6335.865</v>
      </c>
      <c r="D86" s="1">
        <v>2681.7</v>
      </c>
      <c r="E86" s="1">
        <v>2086.7</v>
      </c>
      <c r="F86" s="1">
        <v>696.2</v>
      </c>
      <c r="G86" s="1">
        <v>871.265</v>
      </c>
      <c r="H86" s="1"/>
      <c r="I86" s="1"/>
      <c r="J86" s="1"/>
      <c r="K86" s="1"/>
      <c r="L86" s="1"/>
      <c r="M86" s="1"/>
      <c r="N86" s="1"/>
      <c r="O86" s="1" t="s">
        <v>31</v>
      </c>
    </row>
    <row r="87" spans="1:15" ht="20.25" customHeight="1">
      <c r="A87" s="1">
        <v>66</v>
      </c>
      <c r="B87" s="1" t="s">
        <v>13</v>
      </c>
      <c r="C87" s="1">
        <f>SUM(D87:M87)</f>
        <v>13501.635</v>
      </c>
      <c r="D87" s="1">
        <v>5698.4</v>
      </c>
      <c r="E87" s="1">
        <v>4176.4</v>
      </c>
      <c r="F87" s="1">
        <v>1283.1</v>
      </c>
      <c r="G87" s="1">
        <v>2343.735</v>
      </c>
      <c r="H87" s="1"/>
      <c r="I87" s="1"/>
      <c r="J87" s="1"/>
      <c r="K87" s="1"/>
      <c r="L87" s="1"/>
      <c r="M87" s="1"/>
      <c r="N87" s="1"/>
      <c r="O87" s="1" t="s">
        <v>31</v>
      </c>
    </row>
    <row r="88" spans="1:15" ht="16.5" customHeight="1">
      <c r="A88" s="1">
        <v>67</v>
      </c>
      <c r="B88" s="1" t="s">
        <v>14</v>
      </c>
      <c r="C88" s="1">
        <f>SUM(D88:M88)</f>
        <v>4407.4</v>
      </c>
      <c r="D88" s="1">
        <v>572.4</v>
      </c>
      <c r="E88" s="1">
        <v>650</v>
      </c>
      <c r="F88" s="1">
        <v>585</v>
      </c>
      <c r="G88" s="1">
        <v>650</v>
      </c>
      <c r="H88" s="1"/>
      <c r="I88" s="1">
        <v>650</v>
      </c>
      <c r="J88" s="1"/>
      <c r="K88" s="1">
        <v>650</v>
      </c>
      <c r="L88" s="1"/>
      <c r="M88" s="1">
        <v>650</v>
      </c>
      <c r="N88" s="1"/>
      <c r="O88" s="1" t="s">
        <v>31</v>
      </c>
    </row>
    <row r="89" spans="1:15" ht="32.25" customHeight="1">
      <c r="A89" s="1">
        <v>68</v>
      </c>
      <c r="B89" s="1" t="s">
        <v>15</v>
      </c>
      <c r="C89" s="1">
        <f>SUM(D89:M89)</f>
        <v>8984.699999999999</v>
      </c>
      <c r="D89" s="1">
        <v>3265.9</v>
      </c>
      <c r="E89" s="1">
        <v>2963</v>
      </c>
      <c r="F89" s="1">
        <v>1099.2</v>
      </c>
      <c r="G89" s="1">
        <v>1656.6</v>
      </c>
      <c r="H89" s="1"/>
      <c r="I89" s="1"/>
      <c r="J89" s="1"/>
      <c r="K89" s="1"/>
      <c r="L89" s="1"/>
      <c r="M89" s="1"/>
      <c r="N89" s="1"/>
      <c r="O89" s="1" t="s">
        <v>31</v>
      </c>
    </row>
    <row r="92" ht="12.75">
      <c r="B92" s="26" t="s">
        <v>46</v>
      </c>
    </row>
  </sheetData>
  <sheetProtection/>
  <mergeCells count="80">
    <mergeCell ref="B33:M33"/>
    <mergeCell ref="B40:M40"/>
    <mergeCell ref="B54:M54"/>
    <mergeCell ref="B72:O72"/>
    <mergeCell ref="O47:O48"/>
    <mergeCell ref="B56:B57"/>
    <mergeCell ref="O62:O65"/>
    <mergeCell ref="M62:M65"/>
    <mergeCell ref="K56:K57"/>
    <mergeCell ref="F47:F48"/>
    <mergeCell ref="K62:K65"/>
    <mergeCell ref="B78:O78"/>
    <mergeCell ref="F84:F85"/>
    <mergeCell ref="G84:G85"/>
    <mergeCell ref="O84:O85"/>
    <mergeCell ref="C84:C85"/>
    <mergeCell ref="I84:I85"/>
    <mergeCell ref="K84:K85"/>
    <mergeCell ref="M84:M85"/>
    <mergeCell ref="G62:G65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F62:F65"/>
    <mergeCell ref="M47:M48"/>
    <mergeCell ref="A56:A57"/>
    <mergeCell ref="C56:C57"/>
    <mergeCell ref="D56:D57"/>
    <mergeCell ref="E56:E57"/>
    <mergeCell ref="F56:F57"/>
    <mergeCell ref="G56:G57"/>
    <mergeCell ref="I56:I57"/>
    <mergeCell ref="M56:M57"/>
    <mergeCell ref="O13:O14"/>
    <mergeCell ref="O56:O57"/>
    <mergeCell ref="A13:A14"/>
    <mergeCell ref="B13:B14"/>
    <mergeCell ref="G47:G48"/>
    <mergeCell ref="I47:I48"/>
    <mergeCell ref="K47:K48"/>
    <mergeCell ref="A47:A48"/>
    <mergeCell ref="C47:C48"/>
    <mergeCell ref="D47:D48"/>
    <mergeCell ref="H62:H65"/>
    <mergeCell ref="J62:J65"/>
    <mergeCell ref="L62:L65"/>
    <mergeCell ref="N62:N65"/>
    <mergeCell ref="A8:M8"/>
    <mergeCell ref="A9:M9"/>
    <mergeCell ref="A10:M10"/>
    <mergeCell ref="A11:M11"/>
    <mergeCell ref="E47:E48"/>
    <mergeCell ref="H47:H48"/>
    <mergeCell ref="N47:N48"/>
    <mergeCell ref="H56:H57"/>
    <mergeCell ref="J56:J57"/>
    <mergeCell ref="L56:L57"/>
    <mergeCell ref="N56:N57"/>
    <mergeCell ref="G15:H15"/>
    <mergeCell ref="I15:J15"/>
    <mergeCell ref="K15:L15"/>
    <mergeCell ref="M15:N15"/>
    <mergeCell ref="J47:J48"/>
    <mergeCell ref="C13:N13"/>
    <mergeCell ref="H84:H85"/>
    <mergeCell ref="J84:J85"/>
    <mergeCell ref="L84:L85"/>
    <mergeCell ref="N84:N85"/>
    <mergeCell ref="G14:H14"/>
    <mergeCell ref="I14:J14"/>
    <mergeCell ref="K14:L14"/>
    <mergeCell ref="M14:N14"/>
    <mergeCell ref="L47:L48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2017-08-31T08:10:42Z</cp:lastPrinted>
  <dcterms:created xsi:type="dcterms:W3CDTF">1996-10-08T23:32:33Z</dcterms:created>
  <dcterms:modified xsi:type="dcterms:W3CDTF">2017-08-31T08:10:53Z</dcterms:modified>
  <cp:category/>
  <cp:version/>
  <cp:contentType/>
  <cp:contentStatus/>
</cp:coreProperties>
</file>