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Заголовочная часть" sheetId="1" r:id="rId1"/>
    <sheet name="Табл. 1" sheetId="2" r:id="rId2"/>
    <sheet name="2019" sheetId="3" r:id="rId3"/>
    <sheet name="2020" sheetId="4" r:id="rId4"/>
    <sheet name="2021" sheetId="5" r:id="rId5"/>
    <sheet name="Табл. 2.1 и 3" sheetId="6" r:id="rId6"/>
    <sheet name="Табл. 4" sheetId="7" r:id="rId7"/>
  </sheets>
  <definedNames/>
  <calcPr fullCalcOnLoad="1"/>
</workbook>
</file>

<file path=xl/sharedStrings.xml><?xml version="1.0" encoding="utf-8"?>
<sst xmlns="http://schemas.openxmlformats.org/spreadsheetml/2006/main" count="432" uniqueCount="160">
  <si>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</si>
  <si>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</si>
  <si>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</si>
  <si>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</si>
  <si>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</si>
  <si>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</si>
  <si>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</si>
  <si>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</si>
  <si>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</si>
  <si>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</si>
  <si>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</si>
  <si>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</si>
  <si>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</si>
  <si>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</si>
  <si>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</si>
  <si>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</si>
  <si>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</si>
  <si>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Остаток средств на начало года</t>
  </si>
  <si>
    <t>Остаток средств на конец года</t>
  </si>
  <si>
    <t>Выбытие</t>
  </si>
  <si>
    <t>040</t>
  </si>
  <si>
    <t>Показатели выплат по расходам 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</si>
  <si>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</si>
  <si>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</si>
  <si>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в том числе:</t>
  </si>
  <si>
    <t>0001</t>
  </si>
  <si>
    <t>1001</t>
  </si>
  <si>
    <t>2001</t>
  </si>
  <si>
    <t>Таблица 2</t>
  </si>
  <si>
    <t>Показатели по поступлениям и выплатам учреждения (подразделения)</t>
  </si>
  <si>
    <t>всего</t>
  </si>
  <si>
    <t>прочие доходы</t>
  </si>
  <si>
    <t>выплаты персоналу всего:</t>
  </si>
  <si>
    <t>из них: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</si>
  <si>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</si>
  <si>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</si>
  <si>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</si>
  <si>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</si>
  <si>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</si>
  <si>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</si>
  <si>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</si>
  <si>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</si>
  <si>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</si>
  <si>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</si>
  <si>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</si>
  <si>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</si>
  <si>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</si>
  <si>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</si>
  <si>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</si>
  <si>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</si>
  <si>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</si>
  <si>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</si>
  <si>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</si>
  <si>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</si>
  <si>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</si>
  <si>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</si>
  <si>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</si>
  <si>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</si>
  <si>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</si>
  <si>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</si>
  <si>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</si>
  <si>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</si>
  <si>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</si>
  <si>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</si>
  <si>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</si>
  <si>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</si>
  <si>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</si>
  <si>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</si>
  <si>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</si>
  <si>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</si>
  <si>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</si>
  <si>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</si>
  <si>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</si>
  <si>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</si>
  <si>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(уполномоченное  лицо)</t>
  </si>
  <si>
    <t>Исполнитель</t>
  </si>
  <si>
    <t>Руководитель бюджетного учреждения</t>
  </si>
  <si>
    <t>Услуги связи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</si>
  <si>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</si>
  <si>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</si>
  <si>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</si>
  <si>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</si>
  <si>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</si>
  <si>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КОСГУ</t>
  </si>
  <si>
    <t>Глава МО Красноуфимский округ</t>
  </si>
  <si>
    <t>/О.В.Ряписов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</si>
  <si>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</si>
  <si>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</si>
  <si>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623336, Красноуфимский район, д.Приданниково, ул.Первомайская, 1а</t>
  </si>
  <si>
    <t>субсидии, предоставленные из бюджета</t>
  </si>
  <si>
    <t>Заместитель главного бухгалтера</t>
  </si>
  <si>
    <t>тел./34394/ 23692</t>
  </si>
  <si>
    <t>Титова О.А.</t>
  </si>
  <si>
    <t>Муниципальное бюджетное учреждение культуры "Центр по культуре, народному творчеству и библиотечному обслуживанию"</t>
  </si>
  <si>
    <t>6645002843  /  661901001</t>
  </si>
  <si>
    <t>организации культурного досуга, кино- и библиотечного обслуживания населения округа, одновременно являясь методическим и информационным центром по организационно-методическому  руководству структурными подразделениями</t>
  </si>
  <si>
    <t>Организация библиотечного обслуживания населения с учетом потребностей и интересов, различных социально-возрастных групп; создание условий для организации досуга и обеспечения жителей округа услугами организаций культуры; организация обслуживания населения киноустановками и видеопередвижкой; организационно-методическая работа со структурными подразделениями:</t>
  </si>
  <si>
    <t>прочие выплаты</t>
  </si>
  <si>
    <t>Коммунальные услуги</t>
  </si>
  <si>
    <t>Крылосов А.П.</t>
  </si>
  <si>
    <t>Библиотеки</t>
  </si>
  <si>
    <t>Народные коллективы</t>
  </si>
  <si>
    <t>Незащищенные слои населения</t>
  </si>
  <si>
    <t>Капитальный ремонт</t>
  </si>
  <si>
    <t>СОГЛАСОВАНО</t>
  </si>
  <si>
    <r>
      <rPr>
        <b/>
        <sz val="11"/>
        <rFont val="Times New Roman"/>
        <family val="1"/>
      </rPr>
      <t>Культурно - досуговые услуги</t>
    </r>
    <r>
      <rPr>
        <sz val="11"/>
        <rFont val="Times New Roman"/>
        <family val="1"/>
      </rPr>
      <t xml:space="preserve">: -  организация и проведение тематических вечеров, вечеров отдыха, КВНов, ток-шоу, спортивно-развлекательных мероприятий, танцевальных вечеров, музыкальных рингов, дискотек, конкурсно - игровых программ, встреч с деятелями культуры, искусства, литературы и т.д.; - проведение спектаклей, концертов, творческих отчетов, шоу-варьете программ, балов, карнавалов, маскарадов, театрализованных обрядов, обычаев и ритуалов, фестивалей и конкурсов, народных гуляний и национальных зрелищ; - проведение дней села, города, поселка, районного центра, праздников спортивных искусств, малых олимпиад, шахматных и шашечных турниров. - демонстрация кинофильмов, слайд-видеопрограмм, организация киноуниверситетов, проведение кинофестивалей, киноелок, киновечеров и других киновидеозрелищных мероприятий, творческих встреч с деятелями кино;  - организация и проведение выставок, вернисажей произведений профессиональных художников и художников - любителей, предметов декоративно-прикладного творчества, коллекция цветов, природы, домашних животных, моделей одежды и др.; - организация и проведение выставок - продаж, аукционов, ярмарок произведений самодеятельных художников, изделий мастеров декоративно-прикладного искусства, работ фотохудожников, творческой продукции членов любительских объединений и клубов по интересам и т.п.; - создание игровых комнат и залов; - организация и проведение корпоративных мероприятий,  празднований юбилеев, презентаций, конкурсов, свадеб, торжественных регистрации браков, проводов в ряды Вооруженных сил, выездных концертов, иных видов социально-культурной деятельности по заказам организации, учреждений, предприятий, хозяйств и отдельных граждан; - организация новогоднего сервиса; - музыкальное оформление семейных и корпоративных праздников и торжеств; - долевое участие в концертных программах гастролирующих профессиональных, муниципальных или любительских коллективов; - участие в проведении рекламных и избирательных компаний, культурных программ в рамках спортивных, общественно-политических, народно-хозяйственных мероприятий, торжественных церемоний и т.д.; - организация деятельности сценарно-сервисной и режиссерско- постановочной службы; - организация самоокупаемых  студий, кружков, мастерских, любительских объединений и клубов по интересам.
 </t>
    </r>
    <r>
      <rPr>
        <b/>
        <sz val="11"/>
        <rFont val="Times New Roman"/>
        <family val="1"/>
      </rPr>
      <t>Технические услуги</t>
    </r>
    <r>
      <rPr>
        <sz val="11"/>
        <rFont val="Times New Roman"/>
        <family val="1"/>
      </rPr>
      <t xml:space="preserve">: - организация студии по производству, дублированию, тиражированию и просмотру видеофильмов, видеопрограмм, видеоклипов, связанных с художественно-творческой, культурно-досуговой деятельностью, с семейными или корпоративными праздниками; - организация студии аудио и звукозаписи, производство кассет и дисков авторских произведений, изготовление копий и фонограмм концертов, спектаклей, музыкальных произведений, запись фонограмм на синтезаторе, с музыкального центра «Караоке»; - выполнение работ художественно-оформительского и дизайнерского характера; - ремонт, настройка и наладка музыкальных инструментов, звуко-, свето- и видеоаппаратуры, радио-телеоборудования;
</t>
    </r>
    <r>
      <rPr>
        <b/>
        <sz val="11"/>
        <rFont val="Times New Roman"/>
        <family val="1"/>
      </rPr>
      <t>Прокат</t>
    </r>
    <r>
      <rPr>
        <sz val="11"/>
        <rFont val="Times New Roman"/>
        <family val="1"/>
      </rPr>
      <t xml:space="preserve">: -  организация проката музыкальных инструментов, звукоусилительной и осветительной аппаратуры, другого профильного оборудования;
- организация проката сценических костюмов, обуви, театрального реквизита, бутафории; - предоставление сценических, концертных и спортивных площадок, залов для дискотек, иных помещений для проведения социально-культурных мероприятий, собраний, заседаний, симпозиумов, юбилеев и т.д.
</t>
    </r>
    <r>
      <rPr>
        <b/>
        <sz val="11"/>
        <rFont val="Times New Roman"/>
        <family val="1"/>
      </rPr>
      <t xml:space="preserve">Библиотечные услуги: </t>
    </r>
    <r>
      <rPr>
        <sz val="11"/>
        <rFont val="Times New Roman"/>
        <family val="1"/>
      </rPr>
      <t xml:space="preserve">- подготовка сценариев, методических разработок по индивидуальному заказу; - составление списка литературы по теме индивидуального запроса; - письменная справка фактографического характера; -редактирование библиографического описания; - набор текста сотрудником библиотеки; - оформление и распечатка титульного листа для дипломных/курсовых работ; - подготовка текста к печати ; -сканирование;   - ламинирование, тиражирование документов; - изготовление электронных копий фрагментов печатных документов; скрепление документа спиралью; - проведение культурно-просветительных и информационных мероприятий с предоставлением библиотечных и информационных услуг и использованием помещений библиотеки по заявкам юридических лиц; - проведение выездных культурно-просветительных и информационных мероприятий  по заявкам юридических лиц;   заказ и доставка книг по МБА из других библиотек, бумажных копий документов из других библиотек; - создание электронных презентаций по индивидуальным заказам, печатной продукции.
</t>
    </r>
  </si>
  <si>
    <t>Нигаматова Р.Р.</t>
  </si>
  <si>
    <t>Иные поступления</t>
  </si>
  <si>
    <t>/Н.Л.Шаньгин/</t>
  </si>
  <si>
    <t>Код по бюджетной классификации Российской Федерации</t>
  </si>
  <si>
    <t>Вид расхода</t>
  </si>
  <si>
    <t>Объем финансового обеспечения, руб. (с точностью до двух знаков после запятой)</t>
  </si>
  <si>
    <t>в том числе</t>
  </si>
  <si>
    <t>субсидии на финансовое обеспечение выполнения муниципального задания из местного бюджета</t>
  </si>
  <si>
    <t>субсидии на иные цели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</si>
  <si>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</si>
  <si>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</si>
  <si>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</si>
  <si>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</si>
  <si>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Выплаты по расходам, всего</t>
  </si>
  <si>
    <t>в том числе на</t>
  </si>
  <si>
    <t>Дома культуры</t>
  </si>
  <si>
    <t>оплата труда</t>
  </si>
  <si>
    <t>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</si>
  <si>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</si>
  <si>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</si>
  <si>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расходы на закупку товаров, работ, услуг, всего</t>
  </si>
  <si>
    <t>Траспортные услуги</t>
  </si>
  <si>
    <t>Капитальное строительство</t>
  </si>
  <si>
    <t>Дополни-тельная классификация</t>
  </si>
  <si>
    <t>Х</t>
  </si>
  <si>
    <t>Таблица 2.1.</t>
  </si>
  <si>
    <t>Год начала закупки</t>
  </si>
  <si>
    <t>в соответствии с Федеральным закономот 5 апреля 2013 г. № 44-ФЗ «О контракт-ной системе в сфере закупок товаров,работ, услуг для обеспечения государ-ственных и муниципальных нужд»</t>
  </si>
  <si>
    <t>в соответствии с Федеральным законом от 18 июля 2011 г. № 223-ФЗ «О закупкахтоваров, работ, услуг отдельными видами юридических лиц»</t>
  </si>
  <si>
    <t>на 2020 г  1-ый год планового периода</t>
  </si>
  <si>
    <t>Выплаты по расходам на закупку товаров, работ, услуг всего:</t>
  </si>
  <si>
    <t>в том числе:на оплату контрактов заключенных до начала очередно-го финансового года:</t>
  </si>
  <si>
    <t>на закупку товаров, работ, услуг по году начала закупки</t>
  </si>
  <si>
    <t>Сумма (руб., с точностью до двух знаков после запятой  - 0,00)</t>
  </si>
  <si>
    <t xml:space="preserve">Поступление 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</si>
  <si>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</si>
  <si>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на  01 января 2019 года</t>
  </si>
  <si>
    <t>19</t>
  </si>
  <si>
    <t xml:space="preserve">на 2019 год и плановый период 2020 и 2021 годов </t>
  </si>
  <si>
    <t>на 01 января 2019 года</t>
  </si>
  <si>
    <t>соц.пособия и компенсации персоналу</t>
  </si>
  <si>
    <t>на  01 января 2020 года</t>
  </si>
  <si>
    <t>на  01 января 2021 года</t>
  </si>
  <si>
    <t>на 2019 очередной финансовый год</t>
  </si>
  <si>
    <t>на 2021 г  2-й год планового периода</t>
  </si>
  <si>
    <t>на 2021 г  1-ый год планового периода</t>
  </si>
  <si>
    <t>1.4. Общая балансовая стоимость недвижимого муниципального имущества на 01.01.2019 года составляет 107857259,09 руб.</t>
  </si>
  <si>
    <t>1.5. Общая балансовая стоимость движимого муниципального имущества на 01.01.2019 года составляет 22307107,29 руб., в том числе балансовая стоимость особо ценного движимого имущества 10315852,56 руб.</t>
  </si>
  <si>
    <t>Услуги, работы для целей капитальных вложений</t>
  </si>
  <si>
    <t>"_____"________________ 2019  г.</t>
  </si>
  <si>
    <r>
      <t>"</t>
    </r>
    <r>
      <rPr>
        <u val="single"/>
        <sz val="9"/>
        <rFont val="Times New Roman"/>
        <family val="1"/>
      </rPr>
      <t xml:space="preserve"> 31 " января </t>
    </r>
    <r>
      <rPr>
        <sz val="9"/>
        <rFont val="Times New Roman"/>
        <family val="1"/>
      </rPr>
      <t>2019 г.</t>
    </r>
  </si>
  <si>
    <r>
      <t>"</t>
    </r>
    <r>
      <rPr>
        <u val="single"/>
        <sz val="9"/>
        <rFont val="Times New Roman"/>
        <family val="1"/>
      </rPr>
      <t xml:space="preserve">  31 " января </t>
    </r>
    <r>
      <rPr>
        <sz val="9"/>
        <rFont val="Times New Roman"/>
        <family val="1"/>
      </rPr>
      <t xml:space="preserve"> 2019 г.</t>
    </r>
  </si>
  <si>
    <t>" 31 "   января    2019 г.</t>
  </si>
  <si>
    <t>на  31 января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</si>
</sst>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10"/>
      <name val="Times New Roman"/>
      <family val="1"/>
    </font>
    <font>
      <sz val="5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7"/>
      <color theme="1"/>
      <name val="Times New Roman"/>
      <family val="1"/>
    </font>
    <font>
      <sz val="8"/>
      <color rgb="FFFF0000"/>
      <name val="Times New Roman"/>
      <family val="1"/>
    </font>
    <font>
      <sz val="5"/>
      <color theme="1"/>
      <name val="Times New Roman"/>
      <family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0" borderId="7" applyNumberFormat="0" applyAlignment="0" applyProtection="0"/>
    <xf numFmtId="0" fontId="34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2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7" fillId="25" borderId="11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3" fillId="0" borderId="11" xfId="0" applyFont="1" applyBorder="1" applyAlignment="1">
      <alignment horizontal="right"/>
    </xf>
    <xf numFmtId="0" fontId="63" fillId="0" borderId="11" xfId="0" applyFont="1" applyBorder="1" applyAlignment="1">
      <alignment horizontal="center"/>
    </xf>
    <xf numFmtId="0" fontId="63" fillId="0" borderId="11" xfId="0" applyFont="1" applyBorder="1" applyAlignment="1">
      <alignment wrapText="1"/>
    </xf>
    <xf numFmtId="0" fontId="64" fillId="0" borderId="11" xfId="0" applyFont="1" applyBorder="1" applyAlignment="1">
      <alignment horizontal="right"/>
    </xf>
    <xf numFmtId="0" fontId="64" fillId="0" borderId="11" xfId="0" applyFont="1" applyBorder="1" applyAlignment="1">
      <alignment wrapText="1"/>
    </xf>
    <xf numFmtId="0" fontId="63" fillId="0" borderId="11" xfId="0" applyFont="1" applyBorder="1" applyAlignment="1">
      <alignment horizontal="right" wrapText="1"/>
    </xf>
    <xf numFmtId="0" fontId="63" fillId="0" borderId="11" xfId="0" applyFont="1" applyBorder="1" applyAlignment="1">
      <alignment horizontal="left" wrapText="1"/>
    </xf>
    <xf numFmtId="171" fontId="0" fillId="0" borderId="0" xfId="0" applyNumberFormat="1" applyAlignment="1">
      <alignment/>
    </xf>
    <xf numFmtId="171" fontId="16" fillId="0" borderId="11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wrapText="1"/>
    </xf>
    <xf numFmtId="171" fontId="63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3" fillId="0" borderId="11" xfId="0" applyNumberFormat="1" applyFont="1" applyBorder="1" applyAlignment="1">
      <alignment horizontal="center"/>
    </xf>
    <xf numFmtId="0" fontId="65" fillId="0" borderId="11" xfId="0" applyFont="1" applyBorder="1" applyAlignment="1">
      <alignment horizontal="right" wrapText="1"/>
    </xf>
    <xf numFmtId="171" fontId="7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/>
    </xf>
    <xf numFmtId="171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" fontId="10" fillId="0" borderId="11" xfId="0" applyNumberFormat="1" applyFont="1" applyBorder="1" applyAlignment="1">
      <alignment horizontal="center"/>
    </xf>
    <xf numFmtId="0" fontId="66" fillId="0" borderId="11" xfId="0" applyFont="1" applyBorder="1" applyAlignment="1">
      <alignment horizontal="right" wrapText="1"/>
    </xf>
    <xf numFmtId="0" fontId="66" fillId="0" borderId="11" xfId="0" applyFont="1" applyBorder="1" applyAlignment="1">
      <alignment wrapText="1"/>
    </xf>
    <xf numFmtId="0" fontId="66" fillId="0" borderId="11" xfId="0" applyFont="1" applyBorder="1" applyAlignment="1">
      <alignment horizontal="left" wrapText="1"/>
    </xf>
    <xf numFmtId="171" fontId="10" fillId="0" borderId="11" xfId="0" applyNumberFormat="1" applyFont="1" applyBorder="1" applyAlignment="1">
      <alignment horizontal="center"/>
    </xf>
    <xf numFmtId="171" fontId="67" fillId="0" borderId="11" xfId="0" applyNumberFormat="1" applyFont="1" applyBorder="1" applyAlignment="1">
      <alignment horizontal="center"/>
    </xf>
    <xf numFmtId="171" fontId="23" fillId="0" borderId="11" xfId="0" applyNumberFormat="1" applyFont="1" applyBorder="1" applyAlignment="1">
      <alignment horizontal="center"/>
    </xf>
    <xf numFmtId="0" fontId="68" fillId="0" borderId="11" xfId="0" applyFont="1" applyBorder="1" applyAlignment="1">
      <alignment horizontal="right" wrapText="1"/>
    </xf>
    <xf numFmtId="14" fontId="8" fillId="0" borderId="11" xfId="0" applyNumberFormat="1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/>
    </xf>
    <xf numFmtId="0" fontId="13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" fontId="69" fillId="0" borderId="20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" fontId="70" fillId="0" borderId="20" xfId="0" applyNumberFormat="1" applyFon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 wrapText="1"/>
    </xf>
    <xf numFmtId="1" fontId="70" fillId="0" borderId="21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1" fontId="16" fillId="0" borderId="12" xfId="0" applyNumberFormat="1" applyFont="1" applyBorder="1" applyAlignment="1">
      <alignment horizontal="center" vertical="center" wrapText="1"/>
    </xf>
    <xf numFmtId="171" fontId="16" fillId="0" borderId="13" xfId="0" applyNumberFormat="1" applyFont="1" applyBorder="1" applyAlignment="1">
      <alignment horizontal="center" vertical="center" wrapText="1"/>
    </xf>
    <xf numFmtId="171" fontId="16" fillId="0" borderId="14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vertical="center" wrapText="1"/>
    </xf>
    <xf numFmtId="171" fontId="7" fillId="0" borderId="11" xfId="0" applyNumberFormat="1" applyFont="1" applyBorder="1" applyAlignment="1">
      <alignment horizontal="center" vertical="center"/>
    </xf>
    <xf numFmtId="171" fontId="16" fillId="0" borderId="20" xfId="0" applyNumberFormat="1" applyFont="1" applyBorder="1" applyAlignment="1">
      <alignment horizontal="center" vertical="center" wrapText="1"/>
    </xf>
    <xf numFmtId="171" fontId="16" fillId="0" borderId="21" xfId="0" applyNumberFormat="1" applyFont="1" applyBorder="1" applyAlignment="1">
      <alignment horizontal="center" vertical="center" wrapText="1"/>
    </xf>
    <xf numFmtId="171" fontId="0" fillId="0" borderId="22" xfId="0" applyNumberFormat="1" applyBorder="1" applyAlignment="1">
      <alignment horizontal="center" vertical="center" wrapText="1"/>
    </xf>
    <xf numFmtId="171" fontId="16" fillId="0" borderId="2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2" fillId="0" borderId="0" xfId="0" applyFont="1" applyAlignment="1">
      <alignment horizontal="center" vertical="center"/>
    </xf>
    <xf numFmtId="171" fontId="17" fillId="0" borderId="20" xfId="0" applyNumberFormat="1" applyFont="1" applyBorder="1" applyAlignment="1">
      <alignment horizontal="center" vertical="center" wrapText="1"/>
    </xf>
    <xf numFmtId="171" fontId="17" fillId="0" borderId="2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1" fontId="7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49" fontId="10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171" fontId="10" fillId="0" borderId="12" xfId="0" applyNumberFormat="1" applyFont="1" applyBorder="1" applyAlignment="1">
      <alignment horizontal="center"/>
    </xf>
    <xf numFmtId="171" fontId="10" fillId="0" borderId="13" xfId="0" applyNumberFormat="1" applyFont="1" applyBorder="1" applyAlignment="1">
      <alignment horizontal="center"/>
    </xf>
    <xf numFmtId="171" fontId="10" fillId="0" borderId="14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9" fontId="3" fillId="0" borderId="2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A9" sqref="A9:G9"/>
    </sheetView>
  </sheetViews>
  <sheetFormatPr defaultColWidth="9.00390625" defaultRowHeight="12.75"/>
  <cols>
    <col min="1" max="1" width="10.75390625" style="8" customWidth="1"/>
    <col min="2" max="2" width="13.125" style="8" customWidth="1"/>
    <col min="3" max="3" width="16.25390625" style="8" customWidth="1"/>
    <col min="4" max="4" width="26.00390625" style="9" customWidth="1"/>
    <col min="5" max="5" width="26.25390625" style="8" customWidth="1"/>
    <col min="6" max="6" width="13.375" style="8" customWidth="1"/>
    <col min="7" max="7" width="14.25390625" style="8" bestFit="1" customWidth="1"/>
    <col min="8" max="8" width="9.125" style="8" customWidth="1"/>
  </cols>
  <sheetData>
    <row r="1" spans="1:9" ht="15" customHeight="1">
      <c r="A1" s="71" t="s">
        <v>54</v>
      </c>
      <c r="B1" s="71"/>
      <c r="C1" s="71"/>
      <c r="D1" s="8"/>
      <c r="F1" s="9"/>
      <c r="G1" s="71" t="s">
        <v>104</v>
      </c>
      <c r="H1" s="71"/>
      <c r="I1" s="71"/>
    </row>
    <row r="2" spans="1:9" ht="46.5" customHeight="1">
      <c r="A2" s="72" t="s">
        <v>84</v>
      </c>
      <c r="B2" s="72"/>
      <c r="C2" s="72"/>
      <c r="D2" s="8"/>
      <c r="F2" s="9"/>
      <c r="G2" s="72" t="s">
        <v>86</v>
      </c>
      <c r="H2" s="72"/>
      <c r="I2" s="72"/>
    </row>
    <row r="3" spans="1:9" ht="15" customHeight="1">
      <c r="A3" s="75" t="s">
        <v>55</v>
      </c>
      <c r="B3" s="75"/>
      <c r="C3" s="75"/>
      <c r="D3" s="8"/>
      <c r="F3" s="9"/>
      <c r="G3" s="75" t="s">
        <v>55</v>
      </c>
      <c r="H3" s="75"/>
      <c r="I3" s="75"/>
    </row>
    <row r="4" spans="1:9" ht="15" customHeight="1">
      <c r="A4" s="11"/>
      <c r="B4" s="74" t="s">
        <v>85</v>
      </c>
      <c r="C4" s="74"/>
      <c r="D4" s="8"/>
      <c r="F4" s="9"/>
      <c r="G4" s="11"/>
      <c r="H4" s="74" t="s">
        <v>108</v>
      </c>
      <c r="I4" s="74"/>
    </row>
    <row r="5" spans="1:9" ht="15" customHeight="1">
      <c r="A5" s="10" t="s">
        <v>56</v>
      </c>
      <c r="B5" s="75" t="s">
        <v>57</v>
      </c>
      <c r="C5" s="75"/>
      <c r="D5" s="8"/>
      <c r="F5" s="9"/>
      <c r="G5" s="10" t="s">
        <v>56</v>
      </c>
      <c r="H5" s="75" t="s">
        <v>57</v>
      </c>
      <c r="I5" s="75"/>
    </row>
    <row r="6" spans="1:9" ht="15.75" customHeight="1">
      <c r="A6" s="76" t="s">
        <v>156</v>
      </c>
      <c r="B6" s="76"/>
      <c r="C6" s="76"/>
      <c r="D6" s="8"/>
      <c r="F6" s="9"/>
      <c r="G6" s="76" t="s">
        <v>157</v>
      </c>
      <c r="H6" s="76"/>
      <c r="I6" s="76"/>
    </row>
    <row r="7" ht="11.25" customHeight="1"/>
    <row r="8" spans="1:7" ht="18.75">
      <c r="A8" s="73" t="s">
        <v>58</v>
      </c>
      <c r="B8" s="73"/>
      <c r="C8" s="73"/>
      <c r="D8" s="73"/>
      <c r="E8" s="73"/>
      <c r="F8" s="73"/>
      <c r="G8" s="73"/>
    </row>
    <row r="9" spans="1:7" ht="18.75" customHeight="1">
      <c r="A9" s="73" t="s">
        <v>144</v>
      </c>
      <c r="B9" s="73"/>
      <c r="C9" s="73"/>
      <c r="D9" s="73"/>
      <c r="E9" s="73"/>
      <c r="F9" s="73"/>
      <c r="G9" s="73"/>
    </row>
    <row r="10" spans="1:7" ht="11.25" customHeight="1">
      <c r="A10" s="13"/>
      <c r="B10" s="13"/>
      <c r="C10" s="13"/>
      <c r="D10" s="13"/>
      <c r="E10" s="13"/>
      <c r="F10" s="13"/>
      <c r="G10" s="14" t="s">
        <v>59</v>
      </c>
    </row>
    <row r="11" spans="1:7" ht="18.75">
      <c r="A11" s="12"/>
      <c r="B11" s="12"/>
      <c r="C11" s="12"/>
      <c r="D11" s="12"/>
      <c r="E11" s="12"/>
      <c r="F11" s="15" t="s">
        <v>60</v>
      </c>
      <c r="G11" s="16"/>
    </row>
    <row r="12" spans="1:7" ht="15">
      <c r="A12" s="65" t="s">
        <v>158</v>
      </c>
      <c r="B12" s="65"/>
      <c r="C12" s="65"/>
      <c r="D12" s="65"/>
      <c r="E12" s="65"/>
      <c r="F12" s="17" t="s">
        <v>61</v>
      </c>
      <c r="G12" s="59">
        <v>43496</v>
      </c>
    </row>
    <row r="13" spans="1:7" ht="23.25" customHeight="1">
      <c r="A13" s="6"/>
      <c r="B13" s="6"/>
      <c r="C13" s="6"/>
      <c r="D13" s="6"/>
      <c r="E13" s="6"/>
      <c r="G13" s="16"/>
    </row>
    <row r="14" spans="1:7" ht="28.5" customHeight="1">
      <c r="A14" s="63" t="s">
        <v>62</v>
      </c>
      <c r="B14" s="63"/>
      <c r="C14" s="63"/>
      <c r="D14" s="62" t="s">
        <v>93</v>
      </c>
      <c r="E14" s="62"/>
      <c r="F14" s="17" t="s">
        <v>63</v>
      </c>
      <c r="G14" s="28">
        <v>5076769</v>
      </c>
    </row>
    <row r="15" spans="1:7" ht="25.5" customHeight="1">
      <c r="A15" s="63"/>
      <c r="B15" s="63"/>
      <c r="C15" s="63"/>
      <c r="D15" s="62"/>
      <c r="E15" s="62"/>
      <c r="G15" s="19"/>
    </row>
    <row r="16" spans="1:7" ht="19.5" customHeight="1">
      <c r="A16" s="63" t="s">
        <v>64</v>
      </c>
      <c r="B16" s="63"/>
      <c r="C16" s="63"/>
      <c r="D16" s="69" t="s">
        <v>94</v>
      </c>
      <c r="E16" s="70"/>
      <c r="F16" s="21"/>
      <c r="G16" s="18"/>
    </row>
    <row r="17" spans="1:7" ht="15">
      <c r="A17" s="63" t="s">
        <v>65</v>
      </c>
      <c r="B17" s="63"/>
      <c r="C17" s="63"/>
      <c r="E17" s="22"/>
      <c r="F17" s="23" t="s">
        <v>66</v>
      </c>
      <c r="G17" s="18">
        <v>383</v>
      </c>
    </row>
    <row r="18" spans="1:7" ht="15">
      <c r="A18" s="63" t="s">
        <v>67</v>
      </c>
      <c r="B18" s="63"/>
      <c r="C18" s="63"/>
      <c r="D18" s="67" t="s">
        <v>87</v>
      </c>
      <c r="E18" s="67"/>
      <c r="F18" s="15"/>
      <c r="G18" s="24"/>
    </row>
    <row r="19" spans="1:7" ht="15">
      <c r="A19" s="63"/>
      <c r="B19" s="63"/>
      <c r="C19" s="63"/>
      <c r="D19" s="67"/>
      <c r="E19" s="67"/>
      <c r="F19" s="15"/>
      <c r="G19" s="24"/>
    </row>
    <row r="20" spans="1:7" ht="3.75" customHeight="1">
      <c r="A20" s="63"/>
      <c r="B20" s="63"/>
      <c r="C20" s="63"/>
      <c r="D20" s="67"/>
      <c r="E20" s="67"/>
      <c r="F20" s="15"/>
      <c r="G20" s="24"/>
    </row>
    <row r="21" spans="1:7" ht="15">
      <c r="A21" s="63" t="s">
        <v>68</v>
      </c>
      <c r="B21" s="63"/>
      <c r="C21" s="63"/>
      <c r="D21" s="64" t="s">
        <v>88</v>
      </c>
      <c r="E21" s="64"/>
      <c r="F21" s="22"/>
      <c r="G21" s="22"/>
    </row>
    <row r="22" spans="1:7" ht="15">
      <c r="A22" s="63"/>
      <c r="B22" s="63"/>
      <c r="C22" s="63"/>
      <c r="D22" s="64"/>
      <c r="E22" s="64"/>
      <c r="F22" s="22"/>
      <c r="G22" s="22"/>
    </row>
    <row r="23" spans="1:7" ht="4.5" customHeight="1">
      <c r="A23" s="63"/>
      <c r="B23" s="63"/>
      <c r="C23" s="63"/>
      <c r="D23" s="22"/>
      <c r="E23" s="22"/>
      <c r="F23" s="22"/>
      <c r="G23" s="22"/>
    </row>
    <row r="24" spans="1:7" ht="15">
      <c r="A24" s="65" t="s">
        <v>69</v>
      </c>
      <c r="B24" s="65"/>
      <c r="C24" s="65"/>
      <c r="D24" s="65"/>
      <c r="E24" s="65"/>
      <c r="F24" s="65"/>
      <c r="G24" s="65"/>
    </row>
    <row r="25" spans="1:8" s="8" customFormat="1" ht="15">
      <c r="A25" s="63" t="s">
        <v>70</v>
      </c>
      <c r="B25" s="63"/>
      <c r="C25" s="63"/>
      <c r="D25" s="63"/>
      <c r="E25" s="63"/>
      <c r="F25" s="63"/>
      <c r="G25" s="63"/>
      <c r="H25" s="63"/>
    </row>
    <row r="26" spans="1:10" s="8" customFormat="1" ht="29.25" customHeight="1">
      <c r="A26" s="66" t="s">
        <v>95</v>
      </c>
      <c r="B26" s="66"/>
      <c r="C26" s="66"/>
      <c r="D26" s="66"/>
      <c r="E26" s="66"/>
      <c r="F26" s="66"/>
      <c r="G26" s="66"/>
      <c r="H26" s="66"/>
      <c r="I26" s="66"/>
      <c r="J26" s="27"/>
    </row>
    <row r="27" spans="1:8" s="8" customFormat="1" ht="14.25" customHeight="1">
      <c r="A27" s="63" t="s">
        <v>71</v>
      </c>
      <c r="B27" s="63"/>
      <c r="C27" s="63"/>
      <c r="D27" s="63"/>
      <c r="E27" s="63"/>
      <c r="F27" s="63"/>
      <c r="G27" s="63"/>
      <c r="H27" s="63"/>
    </row>
    <row r="28" spans="1:10" s="8" customFormat="1" ht="53.25" customHeight="1">
      <c r="A28" s="63" t="s">
        <v>96</v>
      </c>
      <c r="B28" s="63"/>
      <c r="C28" s="63"/>
      <c r="D28" s="63"/>
      <c r="E28" s="63"/>
      <c r="F28" s="63"/>
      <c r="G28" s="63"/>
      <c r="H28" s="63"/>
      <c r="I28" s="63"/>
      <c r="J28" s="26"/>
    </row>
    <row r="29" spans="1:8" s="8" customFormat="1" ht="15">
      <c r="A29" s="63" t="s">
        <v>72</v>
      </c>
      <c r="B29" s="63"/>
      <c r="C29" s="63"/>
      <c r="D29" s="63"/>
      <c r="E29" s="63"/>
      <c r="F29" s="63"/>
      <c r="G29" s="63"/>
      <c r="H29" s="63"/>
    </row>
    <row r="30" spans="1:10" s="8" customFormat="1" ht="409.5" customHeight="1">
      <c r="A30" s="68" t="s">
        <v>105</v>
      </c>
      <c r="B30" s="61"/>
      <c r="C30" s="61"/>
      <c r="D30" s="61"/>
      <c r="E30" s="61"/>
      <c r="F30" s="61"/>
      <c r="G30" s="61"/>
      <c r="H30" s="61"/>
      <c r="I30" s="61"/>
      <c r="J30" s="26"/>
    </row>
    <row r="31" spans="1:9" ht="86.25" customHeight="1">
      <c r="A31" s="61"/>
      <c r="B31" s="61"/>
      <c r="C31" s="61"/>
      <c r="D31" s="61"/>
      <c r="E31" s="61"/>
      <c r="F31" s="61"/>
      <c r="G31" s="61"/>
      <c r="H31" s="61"/>
      <c r="I31" s="61"/>
    </row>
    <row r="32" spans="1:9" ht="24.75" customHeight="1">
      <c r="A32" s="60" t="s">
        <v>152</v>
      </c>
      <c r="B32" s="61"/>
      <c r="C32" s="61"/>
      <c r="D32" s="61"/>
      <c r="E32" s="61"/>
      <c r="F32" s="61"/>
      <c r="G32" s="61"/>
      <c r="H32" s="61"/>
      <c r="I32" s="61"/>
    </row>
    <row r="33" spans="1:9" ht="32.25" customHeight="1">
      <c r="A33" s="60" t="s">
        <v>153</v>
      </c>
      <c r="B33" s="61"/>
      <c r="C33" s="61"/>
      <c r="D33" s="61"/>
      <c r="E33" s="61"/>
      <c r="F33" s="61"/>
      <c r="G33" s="61"/>
      <c r="H33" s="61"/>
      <c r="I33" s="61"/>
    </row>
    <row r="34" ht="15">
      <c r="I34" s="29"/>
    </row>
    <row r="35" ht="114" customHeight="1">
      <c r="I35" s="29"/>
    </row>
    <row r="36" ht="56.25" customHeight="1">
      <c r="I36" s="29"/>
    </row>
    <row r="37" ht="46.5" customHeight="1">
      <c r="I37" s="29"/>
    </row>
    <row r="38" ht="15">
      <c r="I38" s="29"/>
    </row>
    <row r="39" ht="15">
      <c r="I39" s="29"/>
    </row>
    <row r="40" ht="15">
      <c r="I40" s="29"/>
    </row>
    <row r="41" ht="312" customHeight="1">
      <c r="I41" s="29"/>
    </row>
    <row r="105" spans="1:8" ht="15">
      <c r="A105" s="20"/>
      <c r="B105" s="20"/>
      <c r="C105" s="20"/>
      <c r="D105" s="20"/>
      <c r="E105" s="20"/>
      <c r="F105" s="22"/>
      <c r="G105" s="22"/>
      <c r="H105" s="22"/>
    </row>
  </sheetData>
  <sheetProtection/>
  <mergeCells count="33">
    <mergeCell ref="A12:E12"/>
    <mergeCell ref="A14:C15"/>
    <mergeCell ref="A27:H27"/>
    <mergeCell ref="A3:C3"/>
    <mergeCell ref="G3:I3"/>
    <mergeCell ref="B4:C4"/>
    <mergeCell ref="B5:C5"/>
    <mergeCell ref="H5:I5"/>
    <mergeCell ref="A6:C6"/>
    <mergeCell ref="G6:I6"/>
    <mergeCell ref="A1:C1"/>
    <mergeCell ref="G1:I1"/>
    <mergeCell ref="A2:C2"/>
    <mergeCell ref="G2:I2"/>
    <mergeCell ref="A8:G8"/>
    <mergeCell ref="A9:G9"/>
    <mergeCell ref="H4:I4"/>
    <mergeCell ref="A18:C20"/>
    <mergeCell ref="D18:E20"/>
    <mergeCell ref="A30:I31"/>
    <mergeCell ref="A25:H25"/>
    <mergeCell ref="D16:E16"/>
    <mergeCell ref="A28:I28"/>
    <mergeCell ref="A32:I32"/>
    <mergeCell ref="A33:I33"/>
    <mergeCell ref="D14:E15"/>
    <mergeCell ref="A21:C23"/>
    <mergeCell ref="D21:E22"/>
    <mergeCell ref="A24:G24"/>
    <mergeCell ref="A26:I26"/>
    <mergeCell ref="A29:H29"/>
    <mergeCell ref="A16:C16"/>
    <mergeCell ref="A17:C17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F28" sqref="F28:BO28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34</v>
      </c>
    </row>
    <row r="3" spans="1:100" ht="18.75">
      <c r="A3" s="117" t="s">
        <v>35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18" t="s">
        <v>73</v>
      </c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9">
        <v>20</v>
      </c>
      <c r="BE4" s="119"/>
      <c r="BF4" s="119"/>
      <c r="BG4" s="118" t="s">
        <v>143</v>
      </c>
      <c r="BH4" s="118"/>
      <c r="BI4" s="118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16" t="s">
        <v>36</v>
      </c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77" t="s">
        <v>37</v>
      </c>
      <c r="B7" s="78"/>
      <c r="C7" s="78"/>
      <c r="D7" s="78"/>
      <c r="E7" s="79"/>
      <c r="F7" s="77" t="s">
        <v>0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9"/>
      <c r="BP7" s="77" t="s">
        <v>38</v>
      </c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9"/>
      <c r="CV7" s="7"/>
    </row>
    <row r="8" spans="1:100" ht="15.75">
      <c r="A8" s="77">
        <v>1</v>
      </c>
      <c r="B8" s="78"/>
      <c r="C8" s="78"/>
      <c r="D8" s="78"/>
      <c r="E8" s="79"/>
      <c r="F8" s="77">
        <v>2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9"/>
      <c r="BP8" s="77">
        <v>3</v>
      </c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9"/>
      <c r="CV8" s="7"/>
    </row>
    <row r="9" spans="1:99" ht="15.75">
      <c r="A9" s="77">
        <v>1</v>
      </c>
      <c r="B9" s="78"/>
      <c r="C9" s="78"/>
      <c r="D9" s="78"/>
      <c r="E9" s="79"/>
      <c r="F9" s="110" t="s">
        <v>39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2"/>
      <c r="BP9" s="83">
        <v>136603747.64</v>
      </c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5"/>
    </row>
    <row r="10" spans="1:99" ht="15.75">
      <c r="A10" s="86">
        <v>2</v>
      </c>
      <c r="B10" s="87"/>
      <c r="C10" s="87"/>
      <c r="D10" s="87"/>
      <c r="E10" s="88"/>
      <c r="F10" s="104" t="s">
        <v>33</v>
      </c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6"/>
      <c r="BP10" s="95">
        <v>107857259.09</v>
      </c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7"/>
    </row>
    <row r="11" spans="1:99" ht="15.75">
      <c r="A11" s="89"/>
      <c r="B11" s="90"/>
      <c r="C11" s="90"/>
      <c r="D11" s="90"/>
      <c r="E11" s="91"/>
      <c r="F11" s="107" t="s">
        <v>40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9"/>
      <c r="BP11" s="98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100"/>
    </row>
    <row r="12" spans="1:99" ht="15.75">
      <c r="A12" s="86">
        <v>3</v>
      </c>
      <c r="B12" s="87"/>
      <c r="C12" s="87"/>
      <c r="D12" s="87"/>
      <c r="E12" s="88"/>
      <c r="F12" s="92" t="s">
        <v>24</v>
      </c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4"/>
      <c r="BP12" s="95">
        <v>43337380.25</v>
      </c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7"/>
    </row>
    <row r="13" spans="1:99" ht="15.75">
      <c r="A13" s="89"/>
      <c r="B13" s="90"/>
      <c r="C13" s="90"/>
      <c r="D13" s="90"/>
      <c r="E13" s="91"/>
      <c r="F13" s="101" t="s">
        <v>41</v>
      </c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3"/>
      <c r="BP13" s="98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100"/>
    </row>
    <row r="14" spans="1:99" ht="15.75">
      <c r="A14" s="77">
        <v>4</v>
      </c>
      <c r="B14" s="78"/>
      <c r="C14" s="78"/>
      <c r="D14" s="78"/>
      <c r="E14" s="79"/>
      <c r="F14" s="80" t="s">
        <v>42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2"/>
      <c r="BP14" s="83">
        <v>10315852.56</v>
      </c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5"/>
    </row>
    <row r="15" spans="1:99" ht="15.75">
      <c r="A15" s="86">
        <v>5</v>
      </c>
      <c r="B15" s="87"/>
      <c r="C15" s="87"/>
      <c r="D15" s="87"/>
      <c r="E15" s="88"/>
      <c r="F15" s="92" t="s">
        <v>24</v>
      </c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4"/>
      <c r="BP15" s="95">
        <v>3004296.54</v>
      </c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7"/>
    </row>
    <row r="16" spans="1:99" ht="15.75">
      <c r="A16" s="89"/>
      <c r="B16" s="90"/>
      <c r="C16" s="90"/>
      <c r="D16" s="90"/>
      <c r="E16" s="91"/>
      <c r="F16" s="101" t="s">
        <v>41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3"/>
      <c r="BP16" s="98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100"/>
    </row>
    <row r="17" spans="1:99" ht="15.75">
      <c r="A17" s="77">
        <v>6</v>
      </c>
      <c r="B17" s="78"/>
      <c r="C17" s="78"/>
      <c r="D17" s="78"/>
      <c r="E17" s="79"/>
      <c r="F17" s="110" t="s">
        <v>43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2"/>
      <c r="BP17" s="83">
        <v>570861.9</v>
      </c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5"/>
    </row>
    <row r="18" spans="1:99" ht="15.75">
      <c r="A18" s="86">
        <v>7</v>
      </c>
      <c r="B18" s="87"/>
      <c r="C18" s="87"/>
      <c r="D18" s="87"/>
      <c r="E18" s="88"/>
      <c r="F18" s="104" t="s">
        <v>33</v>
      </c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6"/>
      <c r="BP18" s="95">
        <v>570861.9</v>
      </c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7"/>
    </row>
    <row r="19" spans="1:99" ht="15.75">
      <c r="A19" s="89"/>
      <c r="B19" s="90"/>
      <c r="C19" s="90"/>
      <c r="D19" s="90"/>
      <c r="E19" s="91"/>
      <c r="F19" s="107" t="s">
        <v>44</v>
      </c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9"/>
      <c r="BP19" s="98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100"/>
    </row>
    <row r="20" spans="1:99" ht="15.75">
      <c r="A20" s="86">
        <v>8</v>
      </c>
      <c r="B20" s="87"/>
      <c r="C20" s="87"/>
      <c r="D20" s="87"/>
      <c r="E20" s="88"/>
      <c r="F20" s="92" t="s">
        <v>24</v>
      </c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4"/>
      <c r="BP20" s="95">
        <v>570861.9</v>
      </c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7"/>
    </row>
    <row r="21" spans="1:99" ht="15.75">
      <c r="A21" s="89"/>
      <c r="B21" s="90"/>
      <c r="C21" s="90"/>
      <c r="D21" s="90"/>
      <c r="E21" s="91"/>
      <c r="F21" s="101" t="s">
        <v>45</v>
      </c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3"/>
      <c r="BP21" s="98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100"/>
    </row>
    <row r="22" spans="1:99" ht="15.75">
      <c r="A22" s="77"/>
      <c r="B22" s="78"/>
      <c r="C22" s="78"/>
      <c r="D22" s="78"/>
      <c r="E22" s="79"/>
      <c r="F22" s="80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2"/>
      <c r="BP22" s="83">
        <v>0</v>
      </c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5"/>
    </row>
    <row r="23" spans="1:99" ht="15.75">
      <c r="A23" s="77">
        <v>9</v>
      </c>
      <c r="B23" s="78"/>
      <c r="C23" s="78"/>
      <c r="D23" s="78"/>
      <c r="E23" s="79"/>
      <c r="F23" s="113" t="s">
        <v>46</v>
      </c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5"/>
      <c r="BP23" s="83">
        <v>0</v>
      </c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5"/>
    </row>
    <row r="24" spans="1:99" ht="15.75">
      <c r="A24" s="77">
        <v>10</v>
      </c>
      <c r="B24" s="78"/>
      <c r="C24" s="78"/>
      <c r="D24" s="78"/>
      <c r="E24" s="79"/>
      <c r="F24" s="80" t="s">
        <v>47</v>
      </c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2"/>
      <c r="BP24" s="83">
        <v>0</v>
      </c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5"/>
    </row>
    <row r="25" spans="1:99" ht="15.75">
      <c r="A25" s="77">
        <v>11</v>
      </c>
      <c r="B25" s="78"/>
      <c r="C25" s="78"/>
      <c r="D25" s="78"/>
      <c r="E25" s="79"/>
      <c r="F25" s="80" t="s">
        <v>48</v>
      </c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2"/>
      <c r="BP25" s="83">
        <v>403492.66</v>
      </c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5"/>
    </row>
    <row r="26" spans="1:99" ht="15.75">
      <c r="A26" s="77">
        <v>12</v>
      </c>
      <c r="B26" s="78"/>
      <c r="C26" s="78"/>
      <c r="D26" s="78"/>
      <c r="E26" s="79"/>
      <c r="F26" s="80" t="s">
        <v>49</v>
      </c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2"/>
      <c r="BP26" s="83">
        <v>0</v>
      </c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5"/>
    </row>
    <row r="27" spans="1:99" ht="15.75">
      <c r="A27" s="77">
        <v>13</v>
      </c>
      <c r="B27" s="78"/>
      <c r="C27" s="78"/>
      <c r="D27" s="78"/>
      <c r="E27" s="79"/>
      <c r="F27" s="110" t="s">
        <v>50</v>
      </c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2"/>
      <c r="BP27" s="83">
        <v>0</v>
      </c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5"/>
    </row>
    <row r="28" spans="1:99" ht="15.75">
      <c r="A28" s="86">
        <v>14</v>
      </c>
      <c r="B28" s="87"/>
      <c r="C28" s="87"/>
      <c r="D28" s="87"/>
      <c r="E28" s="88"/>
      <c r="F28" s="104" t="s">
        <v>33</v>
      </c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6"/>
      <c r="BP28" s="95">
        <v>0</v>
      </c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7"/>
    </row>
    <row r="29" spans="1:99" ht="15.75">
      <c r="A29" s="89"/>
      <c r="B29" s="90"/>
      <c r="C29" s="90"/>
      <c r="D29" s="90"/>
      <c r="E29" s="91"/>
      <c r="F29" s="107" t="s">
        <v>51</v>
      </c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9"/>
      <c r="BP29" s="98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100"/>
    </row>
    <row r="30" spans="1:99" ht="15.75">
      <c r="A30" s="77">
        <v>15</v>
      </c>
      <c r="B30" s="78"/>
      <c r="C30" s="78"/>
      <c r="D30" s="78"/>
      <c r="E30" s="79"/>
      <c r="F30" s="80" t="s">
        <v>52</v>
      </c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2"/>
      <c r="BP30" s="83">
        <v>0</v>
      </c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5"/>
    </row>
    <row r="31" spans="1:99" ht="15.75">
      <c r="A31" s="86">
        <v>16</v>
      </c>
      <c r="B31" s="87"/>
      <c r="C31" s="87"/>
      <c r="D31" s="87"/>
      <c r="E31" s="88"/>
      <c r="F31" s="92" t="s">
        <v>24</v>
      </c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4"/>
      <c r="BP31" s="95">
        <v>0</v>
      </c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7"/>
    </row>
    <row r="32" spans="1:99" ht="15.75">
      <c r="A32" s="89"/>
      <c r="B32" s="90"/>
      <c r="C32" s="90"/>
      <c r="D32" s="90"/>
      <c r="E32" s="91"/>
      <c r="F32" s="101" t="s">
        <v>53</v>
      </c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3"/>
      <c r="BP32" s="98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100"/>
    </row>
  </sheetData>
  <sheetProtection/>
  <mergeCells count="69">
    <mergeCell ref="AJ5:BL5"/>
    <mergeCell ref="A7:E7"/>
    <mergeCell ref="F7:BO7"/>
    <mergeCell ref="BP7:CU7"/>
    <mergeCell ref="A3:CU3"/>
    <mergeCell ref="AN4:BC4"/>
    <mergeCell ref="BD4:BF4"/>
    <mergeCell ref="BG4:BI4"/>
    <mergeCell ref="A8:E8"/>
    <mergeCell ref="F8:BO8"/>
    <mergeCell ref="BP8:CU8"/>
    <mergeCell ref="A9:E9"/>
    <mergeCell ref="F9:BO9"/>
    <mergeCell ref="BP9:CU9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A22:E22"/>
    <mergeCell ref="F22:BO22"/>
    <mergeCell ref="BP22:CU22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30:E30"/>
    <mergeCell ref="F30:BO30"/>
    <mergeCell ref="BP30:CU30"/>
    <mergeCell ref="A31:E32"/>
    <mergeCell ref="F31:BO31"/>
    <mergeCell ref="BP31:CU32"/>
    <mergeCell ref="F32:BO32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42">
      <selection activeCell="F78" sqref="F78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47" t="s">
        <v>29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8"/>
    </row>
    <row r="3" spans="1:12" ht="21" customHeight="1">
      <c r="A3" s="149" t="s">
        <v>159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8"/>
    </row>
    <row r="4" spans="1:12" ht="18" customHeight="1">
      <c r="A4" s="134" t="s">
        <v>0</v>
      </c>
      <c r="B4" s="130" t="s">
        <v>1</v>
      </c>
      <c r="C4" s="126" t="s">
        <v>109</v>
      </c>
      <c r="D4" s="126" t="s">
        <v>110</v>
      </c>
      <c r="E4" s="123" t="s">
        <v>83</v>
      </c>
      <c r="F4" s="120" t="s">
        <v>129</v>
      </c>
      <c r="G4" s="141" t="s">
        <v>111</v>
      </c>
      <c r="H4" s="142"/>
      <c r="I4" s="142"/>
      <c r="J4" s="142"/>
      <c r="K4" s="142"/>
      <c r="L4" s="142"/>
    </row>
    <row r="5" spans="1:12" ht="18" customHeight="1">
      <c r="A5" s="135"/>
      <c r="B5" s="131"/>
      <c r="C5" s="129"/>
      <c r="D5" s="127"/>
      <c r="E5" s="124"/>
      <c r="F5" s="121"/>
      <c r="G5" s="143" t="s">
        <v>30</v>
      </c>
      <c r="H5" s="138" t="s">
        <v>112</v>
      </c>
      <c r="I5" s="139"/>
      <c r="J5" s="139"/>
      <c r="K5" s="139"/>
      <c r="L5" s="140"/>
    </row>
    <row r="6" spans="1:12" ht="56.25" customHeight="1">
      <c r="A6" s="136"/>
      <c r="B6" s="132"/>
      <c r="C6" s="124"/>
      <c r="D6" s="127"/>
      <c r="E6" s="124"/>
      <c r="F6" s="121"/>
      <c r="G6" s="144"/>
      <c r="H6" s="143" t="s">
        <v>113</v>
      </c>
      <c r="I6" s="143" t="s">
        <v>114</v>
      </c>
      <c r="J6" s="150" t="s">
        <v>107</v>
      </c>
      <c r="K6" s="138" t="s">
        <v>115</v>
      </c>
      <c r="L6" s="140"/>
    </row>
    <row r="7" spans="1:12" ht="24.75" customHeight="1">
      <c r="A7" s="137"/>
      <c r="B7" s="133"/>
      <c r="C7" s="125"/>
      <c r="D7" s="128"/>
      <c r="E7" s="125"/>
      <c r="F7" s="122"/>
      <c r="G7" s="145"/>
      <c r="H7" s="146"/>
      <c r="I7" s="146"/>
      <c r="J7" s="151"/>
      <c r="K7" s="38" t="s">
        <v>30</v>
      </c>
      <c r="L7" s="39" t="s">
        <v>116</v>
      </c>
    </row>
    <row r="8" spans="1:12" ht="18" customHeight="1">
      <c r="A8" s="33" t="s">
        <v>117</v>
      </c>
      <c r="B8" s="31">
        <v>100</v>
      </c>
      <c r="C8" s="42"/>
      <c r="D8" s="42"/>
      <c r="E8" s="42"/>
      <c r="F8" s="42"/>
      <c r="G8" s="57">
        <f>G10+G11+G12+G13+G14+G15+G16+G18</f>
        <v>134168000</v>
      </c>
      <c r="H8" s="57">
        <f>H10+H11+H12+H13</f>
        <v>129283678</v>
      </c>
      <c r="I8" s="57">
        <f>I14+I15+I16</f>
        <v>3384322</v>
      </c>
      <c r="J8" s="57"/>
      <c r="K8" s="57">
        <f>K18</f>
        <v>1500000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89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94792839</v>
      </c>
      <c r="H10" s="55">
        <v>94792839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27313695</v>
      </c>
      <c r="H11" s="55">
        <v>27313695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40312606</v>
      </c>
      <c r="G13" s="55">
        <f t="shared" si="0"/>
        <v>832000</v>
      </c>
      <c r="H13" s="55">
        <v>832000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 hidden="1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55">
        <f t="shared" si="0"/>
        <v>0</v>
      </c>
      <c r="H16" s="55"/>
      <c r="I16" s="55">
        <v>0</v>
      </c>
      <c r="J16" s="55"/>
      <c r="K16" s="55"/>
      <c r="L16" s="55"/>
    </row>
    <row r="17" spans="1:12" ht="12.75" hidden="1">
      <c r="A17" s="32"/>
      <c r="B17" s="31"/>
      <c r="C17" s="42"/>
      <c r="D17" s="42"/>
      <c r="E17" s="42">
        <v>0</v>
      </c>
      <c r="F17" s="42"/>
      <c r="G17" s="55">
        <f t="shared" si="0"/>
        <v>0</v>
      </c>
      <c r="H17" s="55"/>
      <c r="I17" s="55"/>
      <c r="J17" s="55"/>
      <c r="K17" s="55"/>
      <c r="L17" s="55"/>
    </row>
    <row r="18" spans="1:12" ht="12.75">
      <c r="A18" s="32" t="s">
        <v>118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1500000</v>
      </c>
      <c r="H18" s="55"/>
      <c r="I18" s="55"/>
      <c r="J18" s="55"/>
      <c r="K18" s="55">
        <v>1500000</v>
      </c>
      <c r="L18" s="55"/>
    </row>
    <row r="19" spans="1:12" ht="12.75">
      <c r="A19" s="32" t="s">
        <v>31</v>
      </c>
      <c r="B19" s="31">
        <v>160</v>
      </c>
      <c r="C19" s="42">
        <v>9080000000000180</v>
      </c>
      <c r="D19" s="42">
        <v>0</v>
      </c>
      <c r="E19" s="42">
        <v>0</v>
      </c>
      <c r="F19" s="42">
        <v>0</v>
      </c>
      <c r="G19" s="56"/>
      <c r="H19" s="56"/>
      <c r="I19" s="56"/>
      <c r="J19" s="56"/>
      <c r="K19" s="56"/>
      <c r="L19" s="40"/>
    </row>
    <row r="20" spans="1:12" ht="12.75">
      <c r="A20" s="34" t="s">
        <v>119</v>
      </c>
      <c r="B20" s="31">
        <v>200</v>
      </c>
      <c r="C20" s="42"/>
      <c r="D20" s="42"/>
      <c r="E20" s="42"/>
      <c r="F20" s="42"/>
      <c r="G20" s="57">
        <f>G22+G42+G61+G73+G79+G83+G87</f>
        <v>134168000</v>
      </c>
      <c r="H20" s="57">
        <f>H22+H42+H61+H73</f>
        <v>129283678</v>
      </c>
      <c r="I20" s="57">
        <f>I79+I83</f>
        <v>3384322</v>
      </c>
      <c r="J20" s="57"/>
      <c r="K20" s="57">
        <f>K87</f>
        <v>1500000</v>
      </c>
      <c r="L20" s="40"/>
    </row>
    <row r="21" spans="1:12" ht="12.75">
      <c r="A21" s="32" t="s">
        <v>120</v>
      </c>
      <c r="B21" s="31"/>
      <c r="C21" s="42"/>
      <c r="D21" s="42"/>
      <c r="E21" s="42"/>
      <c r="F21" s="42"/>
      <c r="G21" s="55"/>
      <c r="H21" s="55"/>
      <c r="I21" s="55"/>
      <c r="J21" s="55"/>
      <c r="K21" s="55"/>
      <c r="L21" s="40"/>
    </row>
    <row r="22" spans="1:12" ht="20.25" customHeight="1">
      <c r="A22" s="43" t="s">
        <v>121</v>
      </c>
      <c r="B22" s="31"/>
      <c r="C22" s="42"/>
      <c r="D22" s="42"/>
      <c r="E22" s="42"/>
      <c r="F22" s="42"/>
      <c r="G22" s="57">
        <f>H22</f>
        <v>94792839</v>
      </c>
      <c r="H22" s="57">
        <f>H23+H27+H31+H33+H32</f>
        <v>94792839</v>
      </c>
      <c r="I22" s="56"/>
      <c r="J22" s="56"/>
      <c r="K22" s="56"/>
      <c r="L22" s="40"/>
    </row>
    <row r="23" spans="1:12" ht="12.75">
      <c r="A23" s="32" t="s">
        <v>32</v>
      </c>
      <c r="B23" s="31">
        <v>210</v>
      </c>
      <c r="C23" s="42"/>
      <c r="D23" s="42"/>
      <c r="E23" s="42"/>
      <c r="F23" s="42"/>
      <c r="G23" s="55">
        <f aca="true" t="shared" si="1" ref="G23:G41">H23</f>
        <v>60673200</v>
      </c>
      <c r="H23" s="55">
        <f>H25+H26</f>
        <v>60673200</v>
      </c>
      <c r="I23" s="56"/>
      <c r="J23" s="56"/>
      <c r="K23" s="56"/>
      <c r="L23" s="40"/>
    </row>
    <row r="24" spans="1:12" ht="12.75">
      <c r="A24" s="32" t="s">
        <v>33</v>
      </c>
      <c r="B24" s="31"/>
      <c r="C24" s="42"/>
      <c r="D24" s="42"/>
      <c r="E24" s="42"/>
      <c r="F24" s="42"/>
      <c r="G24" s="55"/>
      <c r="H24" s="55"/>
      <c r="I24" s="56"/>
      <c r="J24" s="56"/>
      <c r="K24" s="56"/>
      <c r="L24" s="40"/>
    </row>
    <row r="25" spans="1:12" ht="12.75">
      <c r="A25" s="35" t="s">
        <v>122</v>
      </c>
      <c r="B25" s="31"/>
      <c r="C25" s="42">
        <v>90808010310126000</v>
      </c>
      <c r="D25" s="42">
        <v>111</v>
      </c>
      <c r="E25" s="42">
        <v>211</v>
      </c>
      <c r="F25" s="42">
        <v>10312601</v>
      </c>
      <c r="G25" s="55">
        <f t="shared" si="1"/>
        <v>46600000</v>
      </c>
      <c r="H25" s="55">
        <v>46600000</v>
      </c>
      <c r="I25" s="56"/>
      <c r="J25" s="56"/>
      <c r="K25" s="56"/>
      <c r="L25" s="40"/>
    </row>
    <row r="26" spans="1:12" ht="14.25" customHeight="1">
      <c r="A26" s="35" t="s">
        <v>123</v>
      </c>
      <c r="B26" s="31"/>
      <c r="C26" s="42">
        <v>90808010310126000</v>
      </c>
      <c r="D26" s="42">
        <v>119</v>
      </c>
      <c r="E26" s="42">
        <v>213</v>
      </c>
      <c r="F26" s="42">
        <v>10312601</v>
      </c>
      <c r="G26" s="55">
        <f t="shared" si="1"/>
        <v>14073200</v>
      </c>
      <c r="H26" s="55">
        <v>14073200</v>
      </c>
      <c r="I26" s="56"/>
      <c r="J26" s="56"/>
      <c r="K26" s="56"/>
      <c r="L26" s="40"/>
    </row>
    <row r="27" spans="1:12" ht="12.75">
      <c r="A27" s="53" t="s">
        <v>124</v>
      </c>
      <c r="B27" s="31">
        <v>220</v>
      </c>
      <c r="C27" s="42"/>
      <c r="D27" s="42"/>
      <c r="E27" s="42"/>
      <c r="F27" s="42"/>
      <c r="G27" s="55">
        <f t="shared" si="1"/>
        <v>266105</v>
      </c>
      <c r="H27" s="55">
        <f>H30+H29</f>
        <v>266105</v>
      </c>
      <c r="I27" s="56"/>
      <c r="J27" s="56"/>
      <c r="K27" s="56"/>
      <c r="L27" s="40"/>
    </row>
    <row r="28" spans="1:12" ht="12.75">
      <c r="A28" s="32" t="s">
        <v>33</v>
      </c>
      <c r="B28" s="31"/>
      <c r="C28" s="42"/>
      <c r="D28" s="42"/>
      <c r="E28" s="42"/>
      <c r="F28" s="42"/>
      <c r="G28" s="55"/>
      <c r="H28" s="55"/>
      <c r="I28" s="56"/>
      <c r="J28" s="56"/>
      <c r="K28" s="56"/>
      <c r="L28" s="40"/>
    </row>
    <row r="29" spans="1:12" ht="12.75">
      <c r="A29" s="35" t="s">
        <v>146</v>
      </c>
      <c r="B29" s="31"/>
      <c r="C29" s="42">
        <v>90808010310126000</v>
      </c>
      <c r="D29" s="42">
        <v>111</v>
      </c>
      <c r="E29" s="42">
        <v>266</v>
      </c>
      <c r="F29" s="42">
        <v>10312601</v>
      </c>
      <c r="G29" s="55">
        <f>H29</f>
        <v>263345</v>
      </c>
      <c r="H29" s="55">
        <v>263345</v>
      </c>
      <c r="I29" s="56"/>
      <c r="J29" s="56"/>
      <c r="K29" s="56"/>
      <c r="L29" s="40"/>
    </row>
    <row r="30" spans="1:12" ht="12.75">
      <c r="A30" s="35" t="s">
        <v>97</v>
      </c>
      <c r="B30" s="31"/>
      <c r="C30" s="42">
        <v>90808010310126000</v>
      </c>
      <c r="D30" s="42">
        <v>112</v>
      </c>
      <c r="E30" s="42">
        <v>266</v>
      </c>
      <c r="F30" s="42">
        <v>10312601</v>
      </c>
      <c r="G30" s="55">
        <f t="shared" si="1"/>
        <v>2760</v>
      </c>
      <c r="H30" s="55">
        <v>2760</v>
      </c>
      <c r="I30" s="56"/>
      <c r="J30" s="56"/>
      <c r="K30" s="56"/>
      <c r="L30" s="40"/>
    </row>
    <row r="31" spans="1:12" ht="12.75">
      <c r="A31" s="54" t="s">
        <v>125</v>
      </c>
      <c r="B31" s="31">
        <v>230</v>
      </c>
      <c r="C31" s="42">
        <v>90808010310126000</v>
      </c>
      <c r="D31" s="42">
        <v>851</v>
      </c>
      <c r="E31" s="42">
        <v>290</v>
      </c>
      <c r="F31" s="42">
        <v>10312601</v>
      </c>
      <c r="G31" s="55">
        <f t="shared" si="1"/>
        <v>948022</v>
      </c>
      <c r="H31" s="55">
        <v>948022</v>
      </c>
      <c r="I31" s="56"/>
      <c r="J31" s="56"/>
      <c r="K31" s="56"/>
      <c r="L31" s="40"/>
    </row>
    <row r="32" spans="1:12" ht="12.75">
      <c r="A32" s="54" t="s">
        <v>125</v>
      </c>
      <c r="B32" s="31">
        <v>230</v>
      </c>
      <c r="C32" s="42">
        <v>90808010310126000</v>
      </c>
      <c r="D32" s="42">
        <v>852</v>
      </c>
      <c r="E32" s="42">
        <v>290</v>
      </c>
      <c r="F32" s="42">
        <v>10312601</v>
      </c>
      <c r="G32" s="55">
        <f>H32</f>
        <v>8168</v>
      </c>
      <c r="H32" s="55">
        <v>8168</v>
      </c>
      <c r="I32" s="56"/>
      <c r="J32" s="56"/>
      <c r="K32" s="56"/>
      <c r="L32" s="40"/>
    </row>
    <row r="33" spans="1:12" ht="12.75">
      <c r="A33" s="54" t="s">
        <v>126</v>
      </c>
      <c r="B33" s="31">
        <v>260</v>
      </c>
      <c r="C33" s="42"/>
      <c r="D33" s="42"/>
      <c r="E33" s="42"/>
      <c r="F33" s="42"/>
      <c r="G33" s="55">
        <f t="shared" si="1"/>
        <v>32897344</v>
      </c>
      <c r="H33" s="55">
        <f>H35+H36+H37+H38+H40+H41+H39</f>
        <v>32897344</v>
      </c>
      <c r="I33" s="56"/>
      <c r="J33" s="56"/>
      <c r="K33" s="56"/>
      <c r="L33" s="40"/>
    </row>
    <row r="34" spans="1:12" ht="12.75">
      <c r="A34" s="36" t="s">
        <v>33</v>
      </c>
      <c r="B34" s="31"/>
      <c r="C34" s="42"/>
      <c r="D34" s="42"/>
      <c r="E34" s="42"/>
      <c r="F34" s="42"/>
      <c r="G34" s="55"/>
      <c r="H34" s="55"/>
      <c r="I34" s="56"/>
      <c r="J34" s="56"/>
      <c r="K34" s="56"/>
      <c r="L34" s="40"/>
    </row>
    <row r="35" spans="1:12" ht="12.75">
      <c r="A35" s="35" t="s">
        <v>77</v>
      </c>
      <c r="B35" s="31"/>
      <c r="C35" s="42">
        <v>90808010310126000</v>
      </c>
      <c r="D35" s="42">
        <v>244</v>
      </c>
      <c r="E35" s="42">
        <v>221</v>
      </c>
      <c r="F35" s="42">
        <v>10312601</v>
      </c>
      <c r="G35" s="55">
        <f t="shared" si="1"/>
        <v>238305</v>
      </c>
      <c r="H35" s="55">
        <v>238305</v>
      </c>
      <c r="I35" s="56"/>
      <c r="J35" s="56"/>
      <c r="K35" s="56"/>
      <c r="L35" s="40"/>
    </row>
    <row r="36" spans="1:12" ht="12.75">
      <c r="A36" s="35" t="s">
        <v>98</v>
      </c>
      <c r="B36" s="31"/>
      <c r="C36" s="42">
        <v>90808010310126000</v>
      </c>
      <c r="D36" s="42">
        <v>244</v>
      </c>
      <c r="E36" s="42">
        <v>223</v>
      </c>
      <c r="F36" s="42">
        <v>10312601</v>
      </c>
      <c r="G36" s="55">
        <f t="shared" si="1"/>
        <v>19241200</v>
      </c>
      <c r="H36" s="55">
        <v>19241200</v>
      </c>
      <c r="I36" s="56"/>
      <c r="J36" s="56"/>
      <c r="K36" s="56"/>
      <c r="L36" s="40"/>
    </row>
    <row r="37" spans="1:12" ht="17.25" customHeight="1">
      <c r="A37" s="35" t="s">
        <v>78</v>
      </c>
      <c r="B37" s="31"/>
      <c r="C37" s="42">
        <v>90808010310126000</v>
      </c>
      <c r="D37" s="42">
        <v>244</v>
      </c>
      <c r="E37" s="42">
        <v>225</v>
      </c>
      <c r="F37" s="42">
        <v>10312601</v>
      </c>
      <c r="G37" s="55">
        <f t="shared" si="1"/>
        <v>3571756</v>
      </c>
      <c r="H37" s="55">
        <v>3571756</v>
      </c>
      <c r="I37" s="56"/>
      <c r="J37" s="56"/>
      <c r="K37" s="56"/>
      <c r="L37" s="40"/>
    </row>
    <row r="38" spans="1:12" ht="12.75">
      <c r="A38" s="35" t="s">
        <v>79</v>
      </c>
      <c r="B38" s="31"/>
      <c r="C38" s="42">
        <v>90808010310126000</v>
      </c>
      <c r="D38" s="42">
        <v>244</v>
      </c>
      <c r="E38" s="42">
        <v>226</v>
      </c>
      <c r="F38" s="42">
        <v>10312601</v>
      </c>
      <c r="G38" s="55">
        <f t="shared" si="1"/>
        <v>590430</v>
      </c>
      <c r="H38" s="55">
        <v>590430</v>
      </c>
      <c r="I38" s="56"/>
      <c r="J38" s="56"/>
      <c r="K38" s="56"/>
      <c r="L38" s="40"/>
    </row>
    <row r="39" spans="1:12" ht="22.5">
      <c r="A39" s="35" t="s">
        <v>154</v>
      </c>
      <c r="B39" s="31"/>
      <c r="C39" s="42">
        <v>90808010310126000</v>
      </c>
      <c r="D39" s="42">
        <v>244</v>
      </c>
      <c r="E39" s="42">
        <v>228</v>
      </c>
      <c r="F39" s="42">
        <v>10312601</v>
      </c>
      <c r="G39" s="55">
        <f t="shared" si="1"/>
        <v>5653</v>
      </c>
      <c r="H39" s="55">
        <v>5653</v>
      </c>
      <c r="I39" s="56"/>
      <c r="J39" s="56"/>
      <c r="K39" s="56"/>
      <c r="L39" s="40"/>
    </row>
    <row r="40" spans="1:12" ht="15.75" customHeight="1">
      <c r="A40" s="52" t="s">
        <v>80</v>
      </c>
      <c r="B40" s="31"/>
      <c r="C40" s="42">
        <v>90808010310126000</v>
      </c>
      <c r="D40" s="42">
        <v>244</v>
      </c>
      <c r="E40" s="42">
        <v>310</v>
      </c>
      <c r="F40" s="42">
        <v>10312601</v>
      </c>
      <c r="G40" s="55">
        <f t="shared" si="1"/>
        <v>6900000</v>
      </c>
      <c r="H40" s="55">
        <v>6900000</v>
      </c>
      <c r="I40" s="56"/>
      <c r="J40" s="56"/>
      <c r="K40" s="56"/>
      <c r="L40" s="40"/>
    </row>
    <row r="41" spans="1:12" ht="12.75">
      <c r="A41" s="52" t="s">
        <v>81</v>
      </c>
      <c r="B41" s="31"/>
      <c r="C41" s="42">
        <v>90808010310126000</v>
      </c>
      <c r="D41" s="42">
        <v>244</v>
      </c>
      <c r="E41" s="42">
        <v>340</v>
      </c>
      <c r="F41" s="42">
        <v>10312601</v>
      </c>
      <c r="G41" s="55">
        <f t="shared" si="1"/>
        <v>2350000</v>
      </c>
      <c r="H41" s="55">
        <v>2350000</v>
      </c>
      <c r="I41" s="56"/>
      <c r="J41" s="56"/>
      <c r="K41" s="56"/>
      <c r="L41" s="40"/>
    </row>
    <row r="42" spans="1:12" ht="18.75" customHeight="1">
      <c r="A42" s="43" t="s">
        <v>100</v>
      </c>
      <c r="B42" s="31"/>
      <c r="C42" s="42"/>
      <c r="D42" s="42"/>
      <c r="E42" s="42"/>
      <c r="F42" s="42"/>
      <c r="G42" s="57">
        <f>H42</f>
        <v>27313695</v>
      </c>
      <c r="H42" s="57">
        <f>H43+H47+H52</f>
        <v>27313695</v>
      </c>
      <c r="I42" s="56"/>
      <c r="J42" s="56"/>
      <c r="K42" s="56"/>
      <c r="L42" s="40"/>
    </row>
    <row r="43" spans="1:12" ht="12.75">
      <c r="A43" s="32" t="s">
        <v>32</v>
      </c>
      <c r="B43" s="31">
        <v>210</v>
      </c>
      <c r="C43" s="42"/>
      <c r="D43" s="42"/>
      <c r="E43" s="42"/>
      <c r="F43" s="42"/>
      <c r="G43" s="55">
        <f aca="true" t="shared" si="2" ref="G43:G60">H43</f>
        <v>21613200</v>
      </c>
      <c r="H43" s="55">
        <f>H45+H46</f>
        <v>21613200</v>
      </c>
      <c r="I43" s="56"/>
      <c r="J43" s="56"/>
      <c r="K43" s="56"/>
      <c r="L43" s="40"/>
    </row>
    <row r="44" spans="1:12" ht="12.75">
      <c r="A44" s="32" t="s">
        <v>33</v>
      </c>
      <c r="B44" s="31"/>
      <c r="C44" s="42"/>
      <c r="D44" s="42"/>
      <c r="E44" s="42"/>
      <c r="F44" s="42"/>
      <c r="G44" s="55"/>
      <c r="H44" s="55"/>
      <c r="I44" s="56"/>
      <c r="J44" s="56"/>
      <c r="K44" s="56"/>
      <c r="L44" s="40"/>
    </row>
    <row r="45" spans="1:12" ht="12.75">
      <c r="A45" s="35" t="s">
        <v>122</v>
      </c>
      <c r="B45" s="31"/>
      <c r="C45" s="42">
        <v>90808010310326000</v>
      </c>
      <c r="D45" s="42">
        <v>111</v>
      </c>
      <c r="E45" s="42">
        <v>211</v>
      </c>
      <c r="F45" s="42">
        <v>20312603</v>
      </c>
      <c r="G45" s="55">
        <f t="shared" si="2"/>
        <v>16600000</v>
      </c>
      <c r="H45" s="55">
        <v>16600000</v>
      </c>
      <c r="I45" s="56"/>
      <c r="J45" s="56"/>
      <c r="K45" s="56"/>
      <c r="L45" s="40"/>
    </row>
    <row r="46" spans="1:12" ht="14.25" customHeight="1">
      <c r="A46" s="35" t="s">
        <v>123</v>
      </c>
      <c r="B46" s="31"/>
      <c r="C46" s="42">
        <v>90808010310326000</v>
      </c>
      <c r="D46" s="42">
        <v>119</v>
      </c>
      <c r="E46" s="42">
        <v>213</v>
      </c>
      <c r="F46" s="42">
        <v>20312603</v>
      </c>
      <c r="G46" s="55">
        <f t="shared" si="2"/>
        <v>5013200</v>
      </c>
      <c r="H46" s="55">
        <v>5013200</v>
      </c>
      <c r="I46" s="56"/>
      <c r="J46" s="56"/>
      <c r="K46" s="56"/>
      <c r="L46" s="40"/>
    </row>
    <row r="47" spans="1:12" ht="12.75">
      <c r="A47" s="53" t="s">
        <v>124</v>
      </c>
      <c r="B47" s="31">
        <v>220</v>
      </c>
      <c r="C47" s="42"/>
      <c r="D47" s="42"/>
      <c r="E47" s="42"/>
      <c r="F47" s="42"/>
      <c r="G47" s="55">
        <f t="shared" si="2"/>
        <v>109883</v>
      </c>
      <c r="H47" s="55">
        <f>H49+H51+H50</f>
        <v>109883</v>
      </c>
      <c r="I47" s="56"/>
      <c r="J47" s="56"/>
      <c r="K47" s="56"/>
      <c r="L47" s="40"/>
    </row>
    <row r="48" spans="1:12" ht="12.75">
      <c r="A48" s="32" t="s">
        <v>33</v>
      </c>
      <c r="B48" s="31"/>
      <c r="C48" s="42"/>
      <c r="D48" s="42"/>
      <c r="E48" s="42"/>
      <c r="F48" s="42"/>
      <c r="G48" s="55"/>
      <c r="H48" s="55"/>
      <c r="I48" s="56"/>
      <c r="J48" s="56"/>
      <c r="K48" s="56"/>
      <c r="L48" s="40"/>
    </row>
    <row r="49" spans="1:12" ht="12.75">
      <c r="A49" s="35" t="s">
        <v>97</v>
      </c>
      <c r="B49" s="31"/>
      <c r="C49" s="42">
        <v>90808010310326000</v>
      </c>
      <c r="D49" s="42">
        <v>112</v>
      </c>
      <c r="E49" s="42">
        <v>226</v>
      </c>
      <c r="F49" s="42">
        <v>20312603</v>
      </c>
      <c r="G49" s="55">
        <f t="shared" si="2"/>
        <v>30000</v>
      </c>
      <c r="H49" s="55">
        <v>30000</v>
      </c>
      <c r="I49" s="56"/>
      <c r="J49" s="56"/>
      <c r="K49" s="56"/>
      <c r="L49" s="40"/>
    </row>
    <row r="50" spans="1:12" ht="12.75">
      <c r="A50" s="35" t="s">
        <v>146</v>
      </c>
      <c r="B50" s="31"/>
      <c r="C50" s="42">
        <v>90808010310326000</v>
      </c>
      <c r="D50" s="42">
        <v>111</v>
      </c>
      <c r="E50" s="42">
        <v>266</v>
      </c>
      <c r="F50" s="42">
        <v>20312603</v>
      </c>
      <c r="G50" s="55">
        <f>H50</f>
        <v>79193</v>
      </c>
      <c r="H50" s="55">
        <v>79193</v>
      </c>
      <c r="I50" s="56"/>
      <c r="J50" s="56"/>
      <c r="K50" s="56"/>
      <c r="L50" s="40"/>
    </row>
    <row r="51" spans="1:12" ht="12.75">
      <c r="A51" s="35" t="s">
        <v>146</v>
      </c>
      <c r="B51" s="31"/>
      <c r="C51" s="42">
        <v>90808010310326000</v>
      </c>
      <c r="D51" s="42">
        <v>112</v>
      </c>
      <c r="E51" s="42">
        <v>266</v>
      </c>
      <c r="F51" s="42">
        <v>20312603</v>
      </c>
      <c r="G51" s="55">
        <f t="shared" si="2"/>
        <v>690</v>
      </c>
      <c r="H51" s="55">
        <v>690</v>
      </c>
      <c r="I51" s="56"/>
      <c r="J51" s="56"/>
      <c r="K51" s="56"/>
      <c r="L51" s="40"/>
    </row>
    <row r="52" spans="1:12" ht="12.75">
      <c r="A52" s="54" t="s">
        <v>126</v>
      </c>
      <c r="B52" s="31">
        <v>260</v>
      </c>
      <c r="C52" s="42"/>
      <c r="D52" s="42"/>
      <c r="E52" s="42"/>
      <c r="F52" s="42"/>
      <c r="G52" s="55">
        <f t="shared" si="2"/>
        <v>5590612</v>
      </c>
      <c r="H52" s="55">
        <f>H54+H55+H56+H57+H58+H59+H60</f>
        <v>5590612</v>
      </c>
      <c r="I52" s="56"/>
      <c r="J52" s="56"/>
      <c r="K52" s="56"/>
      <c r="L52" s="40"/>
    </row>
    <row r="53" spans="1:12" ht="12.75">
      <c r="A53" s="36" t="s">
        <v>33</v>
      </c>
      <c r="B53" s="31"/>
      <c r="C53" s="42"/>
      <c r="D53" s="42"/>
      <c r="E53" s="42"/>
      <c r="F53" s="42"/>
      <c r="G53" s="55"/>
      <c r="H53" s="55"/>
      <c r="I53" s="56"/>
      <c r="J53" s="56"/>
      <c r="K53" s="56"/>
      <c r="L53" s="40"/>
    </row>
    <row r="54" spans="1:12" ht="12.75">
      <c r="A54" s="35" t="s">
        <v>77</v>
      </c>
      <c r="B54" s="31"/>
      <c r="C54" s="42">
        <v>90808010310326000</v>
      </c>
      <c r="D54" s="42">
        <v>244</v>
      </c>
      <c r="E54" s="42">
        <v>221</v>
      </c>
      <c r="F54" s="42">
        <v>20312603</v>
      </c>
      <c r="G54" s="55">
        <f t="shared" si="2"/>
        <v>613612</v>
      </c>
      <c r="H54" s="55">
        <v>613612</v>
      </c>
      <c r="I54" s="56"/>
      <c r="J54" s="56"/>
      <c r="K54" s="56"/>
      <c r="L54" s="40"/>
    </row>
    <row r="55" spans="1:12" ht="12.75">
      <c r="A55" s="35" t="s">
        <v>127</v>
      </c>
      <c r="B55" s="31"/>
      <c r="C55" s="42">
        <v>90808010310326000</v>
      </c>
      <c r="D55" s="42">
        <v>244</v>
      </c>
      <c r="E55" s="42">
        <v>222</v>
      </c>
      <c r="F55" s="42">
        <v>20312603</v>
      </c>
      <c r="G55" s="55">
        <f t="shared" si="2"/>
        <v>30000</v>
      </c>
      <c r="H55" s="55">
        <v>30000</v>
      </c>
      <c r="I55" s="56"/>
      <c r="J55" s="56"/>
      <c r="K55" s="56"/>
      <c r="L55" s="40"/>
    </row>
    <row r="56" spans="1:12" ht="12.75">
      <c r="A56" s="35" t="s">
        <v>98</v>
      </c>
      <c r="B56" s="31"/>
      <c r="C56" s="42">
        <v>90808010310326000</v>
      </c>
      <c r="D56" s="42">
        <v>244</v>
      </c>
      <c r="E56" s="42">
        <v>223</v>
      </c>
      <c r="F56" s="42">
        <v>20312603</v>
      </c>
      <c r="G56" s="55">
        <f t="shared" si="2"/>
        <v>1355742</v>
      </c>
      <c r="H56" s="55">
        <v>1355742</v>
      </c>
      <c r="I56" s="56"/>
      <c r="J56" s="56"/>
      <c r="K56" s="56"/>
      <c r="L56" s="40"/>
    </row>
    <row r="57" spans="1:12" ht="12.75">
      <c r="A57" s="35" t="s">
        <v>78</v>
      </c>
      <c r="B57" s="31"/>
      <c r="C57" s="42">
        <v>90808010310326000</v>
      </c>
      <c r="D57" s="42">
        <v>244</v>
      </c>
      <c r="E57" s="42">
        <v>225</v>
      </c>
      <c r="F57" s="42">
        <v>20312603</v>
      </c>
      <c r="G57" s="55">
        <f t="shared" si="2"/>
        <v>1000000</v>
      </c>
      <c r="H57" s="55">
        <v>1000000</v>
      </c>
      <c r="I57" s="56"/>
      <c r="J57" s="56"/>
      <c r="K57" s="56"/>
      <c r="L57" s="40"/>
    </row>
    <row r="58" spans="1:12" ht="12.75">
      <c r="A58" s="35" t="s">
        <v>79</v>
      </c>
      <c r="B58" s="31"/>
      <c r="C58" s="42">
        <v>90808010310326000</v>
      </c>
      <c r="D58" s="42">
        <v>244</v>
      </c>
      <c r="E58" s="42">
        <v>226</v>
      </c>
      <c r="F58" s="42">
        <v>20312603</v>
      </c>
      <c r="G58" s="55">
        <f t="shared" si="2"/>
        <v>735000</v>
      </c>
      <c r="H58" s="55">
        <v>735000</v>
      </c>
      <c r="I58" s="56"/>
      <c r="J58" s="56"/>
      <c r="K58" s="56"/>
      <c r="L58" s="40"/>
    </row>
    <row r="59" spans="1:12" ht="12.75">
      <c r="A59" s="52" t="s">
        <v>80</v>
      </c>
      <c r="B59" s="31"/>
      <c r="C59" s="42">
        <v>90808010310326000</v>
      </c>
      <c r="D59" s="42">
        <v>244</v>
      </c>
      <c r="E59" s="42">
        <v>310</v>
      </c>
      <c r="F59" s="42">
        <v>20312603</v>
      </c>
      <c r="G59" s="55">
        <f t="shared" si="2"/>
        <v>1674258</v>
      </c>
      <c r="H59" s="55">
        <v>1674258</v>
      </c>
      <c r="I59" s="56"/>
      <c r="J59" s="56"/>
      <c r="K59" s="56"/>
      <c r="L59" s="40"/>
    </row>
    <row r="60" spans="1:12" ht="12.75">
      <c r="A60" s="52" t="s">
        <v>81</v>
      </c>
      <c r="B60" s="31"/>
      <c r="C60" s="42">
        <v>90808010310326000</v>
      </c>
      <c r="D60" s="42">
        <v>244</v>
      </c>
      <c r="E60" s="42">
        <v>340</v>
      </c>
      <c r="F60" s="42">
        <v>20312603</v>
      </c>
      <c r="G60" s="55">
        <f t="shared" si="2"/>
        <v>182000</v>
      </c>
      <c r="H60" s="55">
        <v>182000</v>
      </c>
      <c r="I60" s="56"/>
      <c r="J60" s="56"/>
      <c r="K60" s="56"/>
      <c r="L60" s="40"/>
    </row>
    <row r="61" spans="1:12" ht="19.5" customHeight="1">
      <c r="A61" s="43" t="s">
        <v>101</v>
      </c>
      <c r="B61" s="31"/>
      <c r="C61" s="42"/>
      <c r="D61" s="42"/>
      <c r="E61" s="42"/>
      <c r="F61" s="42"/>
      <c r="G61" s="57">
        <f>H61</f>
        <v>6345144</v>
      </c>
      <c r="H61" s="57">
        <f>H62+H67</f>
        <v>6345144</v>
      </c>
      <c r="I61" s="56"/>
      <c r="J61" s="56"/>
      <c r="K61" s="56"/>
      <c r="L61" s="40"/>
    </row>
    <row r="62" spans="1:12" ht="12.75">
      <c r="A62" s="32" t="s">
        <v>32</v>
      </c>
      <c r="B62" s="31">
        <v>210</v>
      </c>
      <c r="C62" s="42"/>
      <c r="D62" s="42"/>
      <c r="E62" s="42"/>
      <c r="F62" s="42"/>
      <c r="G62" s="55">
        <f aca="true" t="shared" si="3" ref="G62:G71">H62</f>
        <v>5557144</v>
      </c>
      <c r="H62" s="55">
        <f>H64+H66+H65</f>
        <v>5557144</v>
      </c>
      <c r="I62" s="56"/>
      <c r="J62" s="56"/>
      <c r="K62" s="56"/>
      <c r="L62" s="40"/>
    </row>
    <row r="63" spans="1:12" ht="12.75">
      <c r="A63" s="32" t="s">
        <v>33</v>
      </c>
      <c r="B63" s="31"/>
      <c r="C63" s="42"/>
      <c r="D63" s="42"/>
      <c r="E63" s="42"/>
      <c r="F63" s="42"/>
      <c r="G63" s="55"/>
      <c r="H63" s="55"/>
      <c r="I63" s="56"/>
      <c r="J63" s="56"/>
      <c r="K63" s="56"/>
      <c r="L63" s="40"/>
    </row>
    <row r="64" spans="1:12" ht="12.75">
      <c r="A64" s="35" t="s">
        <v>122</v>
      </c>
      <c r="B64" s="31"/>
      <c r="C64" s="42">
        <v>90808010310426000</v>
      </c>
      <c r="D64" s="42">
        <v>111</v>
      </c>
      <c r="E64" s="42">
        <v>211</v>
      </c>
      <c r="F64" s="42">
        <v>30312604</v>
      </c>
      <c r="G64" s="55">
        <f t="shared" si="3"/>
        <v>4260000</v>
      </c>
      <c r="H64" s="55">
        <v>4260000</v>
      </c>
      <c r="I64" s="56"/>
      <c r="J64" s="56"/>
      <c r="K64" s="56"/>
      <c r="L64" s="40"/>
    </row>
    <row r="65" spans="1:12" ht="12.75">
      <c r="A65" s="35" t="s">
        <v>146</v>
      </c>
      <c r="B65" s="31"/>
      <c r="C65" s="42">
        <v>90808010310426000</v>
      </c>
      <c r="D65" s="42">
        <v>111</v>
      </c>
      <c r="E65" s="42">
        <v>266</v>
      </c>
      <c r="F65" s="42">
        <v>30312604</v>
      </c>
      <c r="G65" s="55">
        <f t="shared" si="3"/>
        <v>10624</v>
      </c>
      <c r="H65" s="55">
        <v>10624</v>
      </c>
      <c r="I65" s="56"/>
      <c r="J65" s="56"/>
      <c r="K65" s="56"/>
      <c r="L65" s="40"/>
    </row>
    <row r="66" spans="1:12" ht="12.75">
      <c r="A66" s="35" t="s">
        <v>123</v>
      </c>
      <c r="B66" s="31"/>
      <c r="C66" s="42">
        <v>90808010310426000</v>
      </c>
      <c r="D66" s="42">
        <v>119</v>
      </c>
      <c r="E66" s="42">
        <v>213</v>
      </c>
      <c r="F66" s="42">
        <v>30312604</v>
      </c>
      <c r="G66" s="55">
        <f t="shared" si="3"/>
        <v>1286520</v>
      </c>
      <c r="H66" s="55">
        <v>1286520</v>
      </c>
      <c r="I66" s="56"/>
      <c r="J66" s="56"/>
      <c r="K66" s="56"/>
      <c r="L66" s="40"/>
    </row>
    <row r="67" spans="1:12" ht="12.75">
      <c r="A67" s="54" t="s">
        <v>126</v>
      </c>
      <c r="B67" s="31">
        <v>260</v>
      </c>
      <c r="C67" s="42"/>
      <c r="D67" s="42"/>
      <c r="E67" s="42"/>
      <c r="F67" s="42"/>
      <c r="G67" s="55">
        <f t="shared" si="3"/>
        <v>788000</v>
      </c>
      <c r="H67" s="55">
        <f>H69+H70+H71</f>
        <v>788000</v>
      </c>
      <c r="I67" s="56"/>
      <c r="J67" s="56"/>
      <c r="K67" s="56"/>
      <c r="L67" s="40"/>
    </row>
    <row r="68" spans="1:12" ht="12.75">
      <c r="A68" s="36" t="s">
        <v>33</v>
      </c>
      <c r="B68" s="31"/>
      <c r="C68" s="42"/>
      <c r="D68" s="42"/>
      <c r="E68" s="42"/>
      <c r="F68" s="42"/>
      <c r="G68" s="55"/>
      <c r="H68" s="55"/>
      <c r="I68" s="56"/>
      <c r="J68" s="56"/>
      <c r="K68" s="56"/>
      <c r="L68" s="40"/>
    </row>
    <row r="69" spans="1:12" ht="12.75">
      <c r="A69" s="35" t="s">
        <v>127</v>
      </c>
      <c r="B69" s="31"/>
      <c r="C69" s="42">
        <v>90808010310426000</v>
      </c>
      <c r="D69" s="42">
        <v>244</v>
      </c>
      <c r="E69" s="42">
        <v>222</v>
      </c>
      <c r="F69" s="42">
        <v>30312604</v>
      </c>
      <c r="G69" s="55">
        <f t="shared" si="3"/>
        <v>218000</v>
      </c>
      <c r="H69" s="55">
        <v>218000</v>
      </c>
      <c r="I69" s="56"/>
      <c r="J69" s="56"/>
      <c r="K69" s="56"/>
      <c r="L69" s="40"/>
    </row>
    <row r="70" spans="1:12" ht="12.75">
      <c r="A70" s="35" t="s">
        <v>79</v>
      </c>
      <c r="B70" s="31"/>
      <c r="C70" s="42">
        <v>90808010310426000</v>
      </c>
      <c r="D70" s="42">
        <v>244</v>
      </c>
      <c r="E70" s="42">
        <v>226</v>
      </c>
      <c r="F70" s="42">
        <v>30312604</v>
      </c>
      <c r="G70" s="55">
        <f t="shared" si="3"/>
        <v>300000</v>
      </c>
      <c r="H70" s="55">
        <v>300000</v>
      </c>
      <c r="I70" s="56"/>
      <c r="J70" s="56"/>
      <c r="K70" s="56"/>
      <c r="L70" s="40"/>
    </row>
    <row r="71" spans="1:12" ht="12.75">
      <c r="A71" s="52" t="s">
        <v>81</v>
      </c>
      <c r="B71" s="31"/>
      <c r="C71" s="42">
        <v>90808010310426000</v>
      </c>
      <c r="D71" s="42">
        <v>244</v>
      </c>
      <c r="E71" s="42">
        <v>340</v>
      </c>
      <c r="F71" s="42">
        <v>30312604</v>
      </c>
      <c r="G71" s="55">
        <f t="shared" si="3"/>
        <v>270000</v>
      </c>
      <c r="H71" s="55">
        <v>270000</v>
      </c>
      <c r="I71" s="56"/>
      <c r="J71" s="56"/>
      <c r="K71" s="56"/>
      <c r="L71" s="40"/>
    </row>
    <row r="72" spans="1:12" ht="12.75">
      <c r="A72" s="43" t="s">
        <v>102</v>
      </c>
      <c r="B72" s="31"/>
      <c r="C72" s="42"/>
      <c r="D72" s="42"/>
      <c r="E72" s="42"/>
      <c r="F72" s="42"/>
      <c r="G72" s="55"/>
      <c r="H72" s="55"/>
      <c r="I72" s="55"/>
      <c r="J72" s="55"/>
      <c r="K72" s="55"/>
      <c r="L72" s="55"/>
    </row>
    <row r="73" spans="1:12" ht="12.75">
      <c r="A73" s="54" t="s">
        <v>126</v>
      </c>
      <c r="B73" s="31">
        <v>260</v>
      </c>
      <c r="C73" s="42"/>
      <c r="D73" s="42"/>
      <c r="E73" s="42"/>
      <c r="F73" s="42"/>
      <c r="G73" s="57">
        <f>H73</f>
        <v>832000</v>
      </c>
      <c r="H73" s="57">
        <f>H75+H76+H78+H77</f>
        <v>832000</v>
      </c>
      <c r="I73" s="55"/>
      <c r="J73" s="55"/>
      <c r="K73" s="55"/>
      <c r="L73" s="55"/>
    </row>
    <row r="74" spans="1:12" ht="12.75">
      <c r="A74" s="36" t="s">
        <v>33</v>
      </c>
      <c r="B74" s="31"/>
      <c r="C74" s="42"/>
      <c r="D74" s="42"/>
      <c r="E74" s="42"/>
      <c r="F74" s="42"/>
      <c r="G74" s="55"/>
      <c r="H74" s="55"/>
      <c r="I74" s="55"/>
      <c r="J74" s="55"/>
      <c r="K74" s="55"/>
      <c r="L74" s="55"/>
    </row>
    <row r="75" spans="1:12" ht="12.75">
      <c r="A75" s="35" t="s">
        <v>127</v>
      </c>
      <c r="B75" s="31"/>
      <c r="C75" s="42">
        <v>90808040310526000</v>
      </c>
      <c r="D75" s="42">
        <v>244</v>
      </c>
      <c r="E75" s="42">
        <v>222</v>
      </c>
      <c r="F75" s="42">
        <v>40312606</v>
      </c>
      <c r="G75" s="55">
        <f>H75</f>
        <v>48000</v>
      </c>
      <c r="H75" s="55">
        <v>48000</v>
      </c>
      <c r="I75" s="55"/>
      <c r="J75" s="55"/>
      <c r="K75" s="55"/>
      <c r="L75" s="55"/>
    </row>
    <row r="76" spans="1:12" ht="12.75">
      <c r="A76" s="35" t="s">
        <v>79</v>
      </c>
      <c r="B76" s="31"/>
      <c r="C76" s="42">
        <v>90808040310526000</v>
      </c>
      <c r="D76" s="42">
        <v>244</v>
      </c>
      <c r="E76" s="42">
        <v>226</v>
      </c>
      <c r="F76" s="42">
        <v>40312606</v>
      </c>
      <c r="G76" s="55">
        <f>H76</f>
        <v>357000</v>
      </c>
      <c r="H76" s="55">
        <v>357000</v>
      </c>
      <c r="I76" s="55"/>
      <c r="J76" s="55"/>
      <c r="K76" s="55"/>
      <c r="L76" s="55"/>
    </row>
    <row r="77" spans="1:12" ht="12.75">
      <c r="A77" s="52" t="s">
        <v>80</v>
      </c>
      <c r="B77" s="31"/>
      <c r="C77" s="42">
        <v>90808040310526000</v>
      </c>
      <c r="D77" s="42">
        <v>244</v>
      </c>
      <c r="E77" s="42">
        <v>310</v>
      </c>
      <c r="F77" s="42">
        <v>40312606</v>
      </c>
      <c r="G77" s="55">
        <f>H77</f>
        <v>70000</v>
      </c>
      <c r="H77" s="55">
        <v>70000</v>
      </c>
      <c r="I77" s="55"/>
      <c r="J77" s="55"/>
      <c r="K77" s="55"/>
      <c r="L77" s="55"/>
    </row>
    <row r="78" spans="1:12" ht="12.75">
      <c r="A78" s="52" t="s">
        <v>81</v>
      </c>
      <c r="B78" s="31"/>
      <c r="C78" s="42">
        <v>90808040310526000</v>
      </c>
      <c r="D78" s="42">
        <v>244</v>
      </c>
      <c r="E78" s="42">
        <v>340</v>
      </c>
      <c r="F78" s="42">
        <v>40312606</v>
      </c>
      <c r="G78" s="55">
        <f>H78</f>
        <v>357000</v>
      </c>
      <c r="H78" s="55">
        <v>357000</v>
      </c>
      <c r="I78" s="55"/>
      <c r="J78" s="55"/>
      <c r="K78" s="55"/>
      <c r="L78" s="55"/>
    </row>
    <row r="79" spans="1:12" ht="21" customHeight="1">
      <c r="A79" s="43" t="s">
        <v>103</v>
      </c>
      <c r="B79" s="31"/>
      <c r="C79" s="42"/>
      <c r="D79" s="42"/>
      <c r="E79" s="42"/>
      <c r="F79" s="42"/>
      <c r="G79" s="57">
        <f>I79</f>
        <v>3384322</v>
      </c>
      <c r="H79" s="57"/>
      <c r="I79" s="57">
        <f>I80</f>
        <v>3384322</v>
      </c>
      <c r="J79" s="55"/>
      <c r="K79" s="55"/>
      <c r="L79" s="55"/>
    </row>
    <row r="80" spans="1:12" ht="12.75">
      <c r="A80" s="54" t="s">
        <v>126</v>
      </c>
      <c r="B80" s="31">
        <v>260</v>
      </c>
      <c r="C80" s="42"/>
      <c r="D80" s="42"/>
      <c r="E80" s="42"/>
      <c r="F80" s="42"/>
      <c r="G80" s="55">
        <f>I80</f>
        <v>3384322</v>
      </c>
      <c r="H80" s="55"/>
      <c r="I80" s="55">
        <f>I82+I86</f>
        <v>3384322</v>
      </c>
      <c r="J80" s="55"/>
      <c r="K80" s="55"/>
      <c r="L80" s="55"/>
    </row>
    <row r="81" spans="1:12" ht="12.75">
      <c r="A81" s="36" t="s">
        <v>33</v>
      </c>
      <c r="B81" s="31"/>
      <c r="C81" s="42"/>
      <c r="D81" s="42"/>
      <c r="E81" s="42"/>
      <c r="F81" s="42"/>
      <c r="G81" s="55"/>
      <c r="H81" s="55"/>
      <c r="I81" s="55"/>
      <c r="J81" s="55"/>
      <c r="K81" s="55"/>
      <c r="L81" s="55"/>
    </row>
    <row r="82" spans="1:12" ht="12.75" customHeight="1">
      <c r="A82" s="35" t="s">
        <v>78</v>
      </c>
      <c r="B82" s="31"/>
      <c r="C82" s="42">
        <v>90808010310126300</v>
      </c>
      <c r="D82" s="42">
        <v>243</v>
      </c>
      <c r="E82" s="42">
        <v>225</v>
      </c>
      <c r="F82" s="42">
        <v>10312631</v>
      </c>
      <c r="G82" s="55">
        <f>I82</f>
        <v>3357122</v>
      </c>
      <c r="H82" s="55"/>
      <c r="I82" s="55">
        <v>3357122</v>
      </c>
      <c r="J82" s="55"/>
      <c r="K82" s="55"/>
      <c r="L82" s="55"/>
    </row>
    <row r="83" spans="1:12" ht="20.25" customHeight="1" hidden="1">
      <c r="A83" s="43" t="s">
        <v>128</v>
      </c>
      <c r="B83" s="31"/>
      <c r="C83" s="42"/>
      <c r="D83" s="42"/>
      <c r="E83" s="42"/>
      <c r="F83" s="42"/>
      <c r="G83" s="57">
        <f>I83</f>
        <v>0</v>
      </c>
      <c r="H83" s="57"/>
      <c r="I83" s="57">
        <f>I84+I85</f>
        <v>0</v>
      </c>
      <c r="J83" s="55"/>
      <c r="K83" s="55"/>
      <c r="L83" s="55"/>
    </row>
    <row r="84" spans="1:12" ht="16.5" customHeight="1" hidden="1">
      <c r="A84" s="35" t="s">
        <v>79</v>
      </c>
      <c r="B84" s="31"/>
      <c r="C84" s="42">
        <v>90808010310126600</v>
      </c>
      <c r="D84" s="42">
        <v>244</v>
      </c>
      <c r="E84" s="42">
        <v>226</v>
      </c>
      <c r="F84" s="42">
        <v>10312661</v>
      </c>
      <c r="G84" s="55">
        <f>I84</f>
        <v>0</v>
      </c>
      <c r="H84" s="55"/>
      <c r="I84" s="55">
        <v>0</v>
      </c>
      <c r="J84" s="55"/>
      <c r="K84" s="55"/>
      <c r="L84" s="55"/>
    </row>
    <row r="85" spans="1:12" ht="12.75" hidden="1">
      <c r="A85" s="52" t="s">
        <v>80</v>
      </c>
      <c r="B85" s="31"/>
      <c r="C85" s="42">
        <v>90808010310126600</v>
      </c>
      <c r="D85" s="51">
        <v>407</v>
      </c>
      <c r="E85" s="51">
        <v>310</v>
      </c>
      <c r="F85" s="42">
        <v>10312661</v>
      </c>
      <c r="G85" s="55">
        <f>I85</f>
        <v>0</v>
      </c>
      <c r="H85" s="55"/>
      <c r="I85" s="55">
        <v>0</v>
      </c>
      <c r="J85" s="55"/>
      <c r="K85" s="55"/>
      <c r="L85" s="55"/>
    </row>
    <row r="86" spans="1:12" ht="12.75">
      <c r="A86" s="35" t="s">
        <v>79</v>
      </c>
      <c r="B86" s="31"/>
      <c r="C86" s="42">
        <v>90808010310126300</v>
      </c>
      <c r="D86" s="42">
        <v>243</v>
      </c>
      <c r="E86" s="42">
        <v>225</v>
      </c>
      <c r="F86" s="42">
        <v>10312631</v>
      </c>
      <c r="G86" s="55">
        <f>I86</f>
        <v>27200</v>
      </c>
      <c r="H86" s="55"/>
      <c r="I86" s="55">
        <v>27200</v>
      </c>
      <c r="J86" s="55"/>
      <c r="K86" s="55"/>
      <c r="L86" s="55"/>
    </row>
    <row r="87" spans="1:12" ht="42" customHeight="1">
      <c r="A87" s="52" t="s">
        <v>141</v>
      </c>
      <c r="B87" s="31">
        <v>210</v>
      </c>
      <c r="C87" s="42"/>
      <c r="D87" s="51"/>
      <c r="E87" s="51"/>
      <c r="F87" s="42"/>
      <c r="G87" s="57">
        <f>K87</f>
        <v>1500000</v>
      </c>
      <c r="H87" s="57"/>
      <c r="I87" s="57"/>
      <c r="J87" s="57"/>
      <c r="K87" s="57">
        <f>K89+K88</f>
        <v>1500000</v>
      </c>
      <c r="L87" s="55"/>
    </row>
    <row r="88" spans="1:12" ht="19.5" customHeight="1">
      <c r="A88" s="54" t="s">
        <v>125</v>
      </c>
      <c r="B88" s="31">
        <v>230</v>
      </c>
      <c r="C88" s="42">
        <v>90808010310226000</v>
      </c>
      <c r="D88" s="51">
        <v>853</v>
      </c>
      <c r="E88" s="51">
        <v>290</v>
      </c>
      <c r="F88" s="42">
        <v>0</v>
      </c>
      <c r="G88" s="55">
        <f aca="true" t="shared" si="4" ref="G88:G95">K88</f>
        <v>50000</v>
      </c>
      <c r="H88" s="55"/>
      <c r="I88" s="55"/>
      <c r="J88" s="55"/>
      <c r="K88" s="55">
        <v>50000</v>
      </c>
      <c r="L88" s="55"/>
    </row>
    <row r="89" spans="1:12" ht="12.75">
      <c r="A89" s="54" t="s">
        <v>126</v>
      </c>
      <c r="B89" s="31">
        <v>260</v>
      </c>
      <c r="C89" s="42"/>
      <c r="D89" s="51"/>
      <c r="E89" s="51"/>
      <c r="F89" s="42"/>
      <c r="G89" s="55">
        <f t="shared" si="4"/>
        <v>1450000</v>
      </c>
      <c r="H89" s="55"/>
      <c r="I89" s="55"/>
      <c r="J89" s="55"/>
      <c r="K89" s="55">
        <f>K91+K92+K93+K94+K95</f>
        <v>1450000</v>
      </c>
      <c r="L89" s="40"/>
    </row>
    <row r="90" spans="1:12" ht="12.75">
      <c r="A90" s="36" t="s">
        <v>33</v>
      </c>
      <c r="B90" s="31"/>
      <c r="C90" s="42"/>
      <c r="D90" s="51"/>
      <c r="E90" s="51"/>
      <c r="F90" s="42"/>
      <c r="G90" s="55"/>
      <c r="H90" s="55"/>
      <c r="I90" s="55"/>
      <c r="J90" s="55"/>
      <c r="K90" s="55"/>
      <c r="L90" s="40"/>
    </row>
    <row r="91" spans="1:12" ht="12.75">
      <c r="A91" s="35" t="s">
        <v>127</v>
      </c>
      <c r="B91" s="31"/>
      <c r="C91" s="42">
        <v>90808010310226000</v>
      </c>
      <c r="D91" s="51">
        <v>244</v>
      </c>
      <c r="E91" s="51">
        <v>222</v>
      </c>
      <c r="F91" s="42">
        <v>0</v>
      </c>
      <c r="G91" s="55">
        <f t="shared" si="4"/>
        <v>20000</v>
      </c>
      <c r="H91" s="55"/>
      <c r="I91" s="55"/>
      <c r="J91" s="55"/>
      <c r="K91" s="55">
        <v>20000</v>
      </c>
      <c r="L91" s="40"/>
    </row>
    <row r="92" spans="1:12" ht="12.75">
      <c r="A92" s="35" t="s">
        <v>79</v>
      </c>
      <c r="B92" s="31"/>
      <c r="C92" s="42">
        <v>90808010310226000</v>
      </c>
      <c r="D92" s="51">
        <v>244</v>
      </c>
      <c r="E92" s="51">
        <v>226</v>
      </c>
      <c r="F92" s="42">
        <v>0</v>
      </c>
      <c r="G92" s="55">
        <f t="shared" si="4"/>
        <v>80000</v>
      </c>
      <c r="H92" s="55"/>
      <c r="I92" s="55"/>
      <c r="J92" s="55"/>
      <c r="K92" s="55">
        <v>80000</v>
      </c>
      <c r="L92" s="40"/>
    </row>
    <row r="93" spans="1:12" ht="12.75">
      <c r="A93" s="35" t="s">
        <v>82</v>
      </c>
      <c r="B93" s="31"/>
      <c r="C93" s="42">
        <v>90808010310226000</v>
      </c>
      <c r="D93" s="51">
        <v>244</v>
      </c>
      <c r="E93" s="51">
        <v>290</v>
      </c>
      <c r="F93" s="42">
        <v>0</v>
      </c>
      <c r="G93" s="55">
        <f t="shared" si="4"/>
        <v>100000</v>
      </c>
      <c r="H93" s="55"/>
      <c r="I93" s="55"/>
      <c r="J93" s="55"/>
      <c r="K93" s="55">
        <v>100000</v>
      </c>
      <c r="L93" s="40"/>
    </row>
    <row r="94" spans="1:12" ht="12.75">
      <c r="A94" s="52" t="s">
        <v>80</v>
      </c>
      <c r="B94" s="31"/>
      <c r="C94" s="42">
        <v>90808010310226000</v>
      </c>
      <c r="D94" s="51">
        <v>244</v>
      </c>
      <c r="E94" s="51">
        <v>310</v>
      </c>
      <c r="F94" s="42">
        <v>0</v>
      </c>
      <c r="G94" s="55">
        <f t="shared" si="4"/>
        <v>500000</v>
      </c>
      <c r="H94" s="55"/>
      <c r="I94" s="55"/>
      <c r="J94" s="55"/>
      <c r="K94" s="55">
        <v>500000</v>
      </c>
      <c r="L94" s="40"/>
    </row>
    <row r="95" spans="1:12" ht="12.75">
      <c r="A95" s="52" t="s">
        <v>81</v>
      </c>
      <c r="B95" s="31"/>
      <c r="C95" s="42">
        <v>90808010310226000</v>
      </c>
      <c r="D95" s="51">
        <v>244</v>
      </c>
      <c r="E95" s="51">
        <v>340</v>
      </c>
      <c r="F95" s="42">
        <v>0</v>
      </c>
      <c r="G95" s="55">
        <f t="shared" si="4"/>
        <v>750000</v>
      </c>
      <c r="H95" s="55"/>
      <c r="I95" s="55"/>
      <c r="J95" s="55"/>
      <c r="K95" s="55">
        <v>750000</v>
      </c>
      <c r="L95" s="40"/>
    </row>
    <row r="96" spans="1:12" ht="12.75">
      <c r="A96" s="35"/>
      <c r="B96" s="31"/>
      <c r="C96" s="42"/>
      <c r="D96" s="51"/>
      <c r="E96" s="51"/>
      <c r="F96" s="42"/>
      <c r="G96" s="55"/>
      <c r="H96" s="55"/>
      <c r="I96" s="55"/>
      <c r="J96" s="55"/>
      <c r="K96" s="55"/>
      <c r="L96" s="40"/>
    </row>
    <row r="97" spans="1:12" ht="12.75">
      <c r="A97" s="35" t="s">
        <v>17</v>
      </c>
      <c r="B97" s="31">
        <v>500</v>
      </c>
      <c r="C97" s="42" t="s">
        <v>130</v>
      </c>
      <c r="D97" s="42"/>
      <c r="E97" s="42"/>
      <c r="F97" s="42"/>
      <c r="G97" s="40"/>
      <c r="H97" s="40"/>
      <c r="I97" s="40"/>
      <c r="J97" s="40"/>
      <c r="K97" s="40"/>
      <c r="L97" s="40"/>
    </row>
    <row r="98" spans="1:12" ht="12.75">
      <c r="A98" s="35" t="s">
        <v>18</v>
      </c>
      <c r="B98" s="31">
        <v>600</v>
      </c>
      <c r="C98" s="42" t="s">
        <v>130</v>
      </c>
      <c r="D98" s="42"/>
      <c r="E98" s="42"/>
      <c r="F98" s="42"/>
      <c r="G98" s="40">
        <f aca="true" t="shared" si="5" ref="G98:L98">G97+G8-G20</f>
        <v>0</v>
      </c>
      <c r="H98" s="40">
        <f t="shared" si="5"/>
        <v>0</v>
      </c>
      <c r="I98" s="40">
        <f t="shared" si="5"/>
        <v>0</v>
      </c>
      <c r="J98" s="40">
        <f t="shared" si="5"/>
        <v>0</v>
      </c>
      <c r="K98" s="40">
        <f t="shared" si="5"/>
        <v>0</v>
      </c>
      <c r="L98" s="40">
        <f t="shared" si="5"/>
        <v>0</v>
      </c>
    </row>
  </sheetData>
  <sheetProtection/>
  <mergeCells count="15">
    <mergeCell ref="H5:L5"/>
    <mergeCell ref="G4:L4"/>
    <mergeCell ref="G5:G7"/>
    <mergeCell ref="H6:H7"/>
    <mergeCell ref="A2:L2"/>
    <mergeCell ref="A3:L3"/>
    <mergeCell ref="K6:L6"/>
    <mergeCell ref="I6:I7"/>
    <mergeCell ref="J6:J7"/>
    <mergeCell ref="F4:F7"/>
    <mergeCell ref="E4:E7"/>
    <mergeCell ref="D4:D7"/>
    <mergeCell ref="C4:C7"/>
    <mergeCell ref="B4:B7"/>
    <mergeCell ref="A4:A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48">
      <selection activeCell="F79" sqref="F79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2" customHeight="1">
      <c r="A2" s="147" t="s">
        <v>29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8"/>
    </row>
    <row r="3" spans="1:12" ht="16.5" customHeight="1">
      <c r="A3" s="149" t="s">
        <v>147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8"/>
    </row>
    <row r="4" spans="1:12" ht="18" customHeight="1">
      <c r="A4" s="134" t="s">
        <v>0</v>
      </c>
      <c r="B4" s="130" t="s">
        <v>1</v>
      </c>
      <c r="C4" s="126" t="s">
        <v>109</v>
      </c>
      <c r="D4" s="126" t="s">
        <v>110</v>
      </c>
      <c r="E4" s="123" t="s">
        <v>83</v>
      </c>
      <c r="F4" s="120" t="s">
        <v>129</v>
      </c>
      <c r="G4" s="141" t="s">
        <v>111</v>
      </c>
      <c r="H4" s="142"/>
      <c r="I4" s="142"/>
      <c r="J4" s="142"/>
      <c r="K4" s="142"/>
      <c r="L4" s="142"/>
    </row>
    <row r="5" spans="1:12" ht="18" customHeight="1">
      <c r="A5" s="135"/>
      <c r="B5" s="131"/>
      <c r="C5" s="129"/>
      <c r="D5" s="127"/>
      <c r="E5" s="124"/>
      <c r="F5" s="121"/>
      <c r="G5" s="143" t="s">
        <v>30</v>
      </c>
      <c r="H5" s="138" t="s">
        <v>112</v>
      </c>
      <c r="I5" s="139"/>
      <c r="J5" s="139"/>
      <c r="K5" s="139"/>
      <c r="L5" s="140"/>
    </row>
    <row r="6" spans="1:12" ht="56.25" customHeight="1">
      <c r="A6" s="136"/>
      <c r="B6" s="132"/>
      <c r="C6" s="124"/>
      <c r="D6" s="127"/>
      <c r="E6" s="124"/>
      <c r="F6" s="121"/>
      <c r="G6" s="144"/>
      <c r="H6" s="143" t="s">
        <v>113</v>
      </c>
      <c r="I6" s="143" t="s">
        <v>114</v>
      </c>
      <c r="J6" s="150" t="s">
        <v>107</v>
      </c>
      <c r="K6" s="138" t="s">
        <v>115</v>
      </c>
      <c r="L6" s="140"/>
    </row>
    <row r="7" spans="1:12" ht="24.75" customHeight="1">
      <c r="A7" s="137"/>
      <c r="B7" s="133"/>
      <c r="C7" s="125"/>
      <c r="D7" s="128"/>
      <c r="E7" s="125"/>
      <c r="F7" s="122"/>
      <c r="G7" s="145"/>
      <c r="H7" s="146"/>
      <c r="I7" s="146"/>
      <c r="J7" s="151"/>
      <c r="K7" s="38" t="s">
        <v>30</v>
      </c>
      <c r="L7" s="39" t="s">
        <v>116</v>
      </c>
    </row>
    <row r="8" spans="1:12" ht="18" customHeight="1">
      <c r="A8" s="33" t="s">
        <v>117</v>
      </c>
      <c r="B8" s="31">
        <v>100</v>
      </c>
      <c r="C8" s="42"/>
      <c r="D8" s="42"/>
      <c r="E8" s="42"/>
      <c r="F8" s="42"/>
      <c r="G8" s="57">
        <f>G10+G11+G12+G13+G14+G15+G16+G18</f>
        <v>134168000</v>
      </c>
      <c r="H8" s="57">
        <f>H10+H11+H12+H13</f>
        <v>129283678</v>
      </c>
      <c r="I8" s="57">
        <f>I14+I15+I16</f>
        <v>3384322</v>
      </c>
      <c r="J8" s="57"/>
      <c r="K8" s="57">
        <f>K18</f>
        <v>1500000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89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94792839</v>
      </c>
      <c r="H10" s="55">
        <v>94792839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27313695</v>
      </c>
      <c r="H11" s="55">
        <v>27313695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55">
        <f t="shared" si="0"/>
        <v>832000</v>
      </c>
      <c r="H13" s="55">
        <v>832000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 hidden="1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55">
        <f t="shared" si="0"/>
        <v>0</v>
      </c>
      <c r="H16" s="55"/>
      <c r="I16" s="55">
        <v>0</v>
      </c>
      <c r="J16" s="55"/>
      <c r="K16" s="55"/>
      <c r="L16" s="55"/>
    </row>
    <row r="17" spans="1:12" ht="12.75" hidden="1">
      <c r="A17" s="32"/>
      <c r="B17" s="31"/>
      <c r="C17" s="42"/>
      <c r="D17" s="42"/>
      <c r="E17" s="42">
        <v>0</v>
      </c>
      <c r="F17" s="42"/>
      <c r="G17" s="55">
        <f t="shared" si="0"/>
        <v>0</v>
      </c>
      <c r="H17" s="55"/>
      <c r="I17" s="55"/>
      <c r="J17" s="55"/>
      <c r="K17" s="55"/>
      <c r="L17" s="55"/>
    </row>
    <row r="18" spans="1:12" ht="12.75">
      <c r="A18" s="32" t="s">
        <v>118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1500000</v>
      </c>
      <c r="H18" s="55"/>
      <c r="I18" s="55"/>
      <c r="J18" s="55"/>
      <c r="K18" s="55">
        <v>1500000</v>
      </c>
      <c r="L18" s="55"/>
    </row>
    <row r="19" spans="1:12" ht="12.75">
      <c r="A19" s="34" t="s">
        <v>119</v>
      </c>
      <c r="B19" s="31">
        <v>200</v>
      </c>
      <c r="C19" s="42"/>
      <c r="D19" s="42"/>
      <c r="E19" s="42"/>
      <c r="F19" s="42"/>
      <c r="G19" s="57">
        <f>G21+G39+G56+G67+G73+G76+G79</f>
        <v>134168000</v>
      </c>
      <c r="H19" s="57">
        <f>H21+H39+H56+H67</f>
        <v>129283678</v>
      </c>
      <c r="I19" s="57">
        <f>I73+I76</f>
        <v>3384322</v>
      </c>
      <c r="J19" s="57"/>
      <c r="K19" s="57">
        <f>K79</f>
        <v>1500000</v>
      </c>
      <c r="L19" s="40"/>
    </row>
    <row r="20" spans="1:12" ht="12.75">
      <c r="A20" s="32" t="s">
        <v>120</v>
      </c>
      <c r="B20" s="31"/>
      <c r="C20" s="42"/>
      <c r="D20" s="42"/>
      <c r="E20" s="42"/>
      <c r="F20" s="42"/>
      <c r="G20" s="55"/>
      <c r="H20" s="55"/>
      <c r="I20" s="55"/>
      <c r="J20" s="55"/>
      <c r="K20" s="55"/>
      <c r="L20" s="40"/>
    </row>
    <row r="21" spans="1:12" ht="12.75" customHeight="1">
      <c r="A21" s="43" t="s">
        <v>121</v>
      </c>
      <c r="B21" s="31"/>
      <c r="C21" s="42"/>
      <c r="D21" s="42"/>
      <c r="E21" s="42"/>
      <c r="F21" s="42"/>
      <c r="G21" s="57">
        <f>H21</f>
        <v>94792839</v>
      </c>
      <c r="H21" s="57">
        <f>H22+H26+H30+H31</f>
        <v>94792839</v>
      </c>
      <c r="I21" s="56"/>
      <c r="J21" s="56"/>
      <c r="K21" s="56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55">
        <f aca="true" t="shared" si="1" ref="G22:G38">H22</f>
        <v>60673200</v>
      </c>
      <c r="H22" s="55">
        <f>H24+H25</f>
        <v>60673200</v>
      </c>
      <c r="I22" s="56"/>
      <c r="J22" s="56"/>
      <c r="K22" s="56"/>
      <c r="L22" s="40"/>
    </row>
    <row r="23" spans="1:12" ht="12.75">
      <c r="A23" s="32" t="s">
        <v>33</v>
      </c>
      <c r="B23" s="31"/>
      <c r="C23" s="42"/>
      <c r="D23" s="42"/>
      <c r="E23" s="42"/>
      <c r="F23" s="42"/>
      <c r="G23" s="55"/>
      <c r="H23" s="55"/>
      <c r="I23" s="56"/>
      <c r="J23" s="56"/>
      <c r="K23" s="56"/>
      <c r="L23" s="40"/>
    </row>
    <row r="24" spans="1:12" ht="12.75">
      <c r="A24" s="35" t="s">
        <v>122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55">
        <f t="shared" si="1"/>
        <v>46600000</v>
      </c>
      <c r="H24" s="55">
        <v>46600000</v>
      </c>
      <c r="I24" s="56"/>
      <c r="J24" s="56"/>
      <c r="K24" s="56"/>
      <c r="L24" s="40"/>
    </row>
    <row r="25" spans="1:12" ht="14.25" customHeight="1">
      <c r="A25" s="35" t="s">
        <v>123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55">
        <f t="shared" si="1"/>
        <v>14073200</v>
      </c>
      <c r="H25" s="55">
        <v>14073200</v>
      </c>
      <c r="I25" s="56"/>
      <c r="J25" s="56"/>
      <c r="K25" s="56"/>
      <c r="L25" s="40"/>
    </row>
    <row r="26" spans="1:12" ht="12.75">
      <c r="A26" s="53" t="s">
        <v>124</v>
      </c>
      <c r="B26" s="31">
        <v>220</v>
      </c>
      <c r="C26" s="42"/>
      <c r="D26" s="42"/>
      <c r="E26" s="42"/>
      <c r="F26" s="42"/>
      <c r="G26" s="55">
        <f t="shared" si="1"/>
        <v>266105</v>
      </c>
      <c r="H26" s="55">
        <f>H29+H28</f>
        <v>266105</v>
      </c>
      <c r="I26" s="56"/>
      <c r="J26" s="56"/>
      <c r="K26" s="56"/>
      <c r="L26" s="40"/>
    </row>
    <row r="27" spans="1:12" ht="12.75">
      <c r="A27" s="32" t="s">
        <v>33</v>
      </c>
      <c r="B27" s="31"/>
      <c r="C27" s="42"/>
      <c r="D27" s="42"/>
      <c r="E27" s="42"/>
      <c r="F27" s="42"/>
      <c r="G27" s="55"/>
      <c r="H27" s="55"/>
      <c r="I27" s="56"/>
      <c r="J27" s="56"/>
      <c r="K27" s="56"/>
      <c r="L27" s="40"/>
    </row>
    <row r="28" spans="1:12" ht="12.75">
      <c r="A28" s="35" t="s">
        <v>146</v>
      </c>
      <c r="B28" s="31"/>
      <c r="C28" s="42">
        <v>90808010310126000</v>
      </c>
      <c r="D28" s="42">
        <v>111</v>
      </c>
      <c r="E28" s="42">
        <v>266</v>
      </c>
      <c r="F28" s="42">
        <v>10312601</v>
      </c>
      <c r="G28" s="55">
        <f>H28</f>
        <v>263345</v>
      </c>
      <c r="H28" s="55">
        <v>263345</v>
      </c>
      <c r="I28" s="56"/>
      <c r="J28" s="56"/>
      <c r="K28" s="56"/>
      <c r="L28" s="40"/>
    </row>
    <row r="29" spans="1:12" ht="12.75">
      <c r="A29" s="35" t="s">
        <v>97</v>
      </c>
      <c r="B29" s="31"/>
      <c r="C29" s="42">
        <v>90808010310126000</v>
      </c>
      <c r="D29" s="42">
        <v>112</v>
      </c>
      <c r="E29" s="42">
        <v>266</v>
      </c>
      <c r="F29" s="42">
        <v>10312601</v>
      </c>
      <c r="G29" s="55">
        <f t="shared" si="1"/>
        <v>2760</v>
      </c>
      <c r="H29" s="55">
        <v>2760</v>
      </c>
      <c r="I29" s="56"/>
      <c r="J29" s="56"/>
      <c r="K29" s="56"/>
      <c r="L29" s="40"/>
    </row>
    <row r="30" spans="1:12" ht="12.75">
      <c r="A30" s="54" t="s">
        <v>125</v>
      </c>
      <c r="B30" s="31">
        <v>230</v>
      </c>
      <c r="C30" s="42">
        <v>90808010310126000</v>
      </c>
      <c r="D30" s="42">
        <v>851</v>
      </c>
      <c r="E30" s="42">
        <v>290</v>
      </c>
      <c r="F30" s="42">
        <v>10312601</v>
      </c>
      <c r="G30" s="55">
        <f t="shared" si="1"/>
        <v>956190</v>
      </c>
      <c r="H30" s="55">
        <v>956190</v>
      </c>
      <c r="I30" s="56"/>
      <c r="J30" s="56"/>
      <c r="K30" s="56"/>
      <c r="L30" s="40"/>
    </row>
    <row r="31" spans="1:12" ht="12.75">
      <c r="A31" s="54" t="s">
        <v>126</v>
      </c>
      <c r="B31" s="31">
        <v>260</v>
      </c>
      <c r="C31" s="42"/>
      <c r="D31" s="42"/>
      <c r="E31" s="42"/>
      <c r="F31" s="42"/>
      <c r="G31" s="55">
        <f t="shared" si="1"/>
        <v>32897344</v>
      </c>
      <c r="H31" s="55">
        <f>H33+H34+H35+H36+H37+H38</f>
        <v>32897344</v>
      </c>
      <c r="I31" s="56"/>
      <c r="J31" s="56"/>
      <c r="K31" s="56"/>
      <c r="L31" s="40"/>
    </row>
    <row r="32" spans="1:12" ht="12.75">
      <c r="A32" s="36" t="s">
        <v>33</v>
      </c>
      <c r="B32" s="31"/>
      <c r="C32" s="42"/>
      <c r="D32" s="42"/>
      <c r="E32" s="42"/>
      <c r="F32" s="42"/>
      <c r="G32" s="55"/>
      <c r="H32" s="55"/>
      <c r="I32" s="56"/>
      <c r="J32" s="56"/>
      <c r="K32" s="56"/>
      <c r="L32" s="40"/>
    </row>
    <row r="33" spans="1:12" ht="12.75">
      <c r="A33" s="35" t="s">
        <v>77</v>
      </c>
      <c r="B33" s="31"/>
      <c r="C33" s="42">
        <v>90808010310126000</v>
      </c>
      <c r="D33" s="42">
        <v>244</v>
      </c>
      <c r="E33" s="42">
        <v>221</v>
      </c>
      <c r="F33" s="42">
        <v>10312601</v>
      </c>
      <c r="G33" s="55">
        <f t="shared" si="1"/>
        <v>238305</v>
      </c>
      <c r="H33" s="55">
        <v>238305</v>
      </c>
      <c r="I33" s="56"/>
      <c r="J33" s="56"/>
      <c r="K33" s="56"/>
      <c r="L33" s="40"/>
    </row>
    <row r="34" spans="1:12" ht="12.75">
      <c r="A34" s="35" t="s">
        <v>98</v>
      </c>
      <c r="B34" s="31"/>
      <c r="C34" s="42">
        <v>90808010310126000</v>
      </c>
      <c r="D34" s="42">
        <v>244</v>
      </c>
      <c r="E34" s="42">
        <v>223</v>
      </c>
      <c r="F34" s="42">
        <v>10312601</v>
      </c>
      <c r="G34" s="55">
        <f t="shared" si="1"/>
        <v>18496200</v>
      </c>
      <c r="H34" s="55">
        <v>18496200</v>
      </c>
      <c r="I34" s="56"/>
      <c r="J34" s="56"/>
      <c r="K34" s="56"/>
      <c r="L34" s="40"/>
    </row>
    <row r="35" spans="1:12" ht="17.25" customHeight="1">
      <c r="A35" s="35" t="s">
        <v>78</v>
      </c>
      <c r="B35" s="31"/>
      <c r="C35" s="42">
        <v>90808010310126000</v>
      </c>
      <c r="D35" s="42">
        <v>244</v>
      </c>
      <c r="E35" s="42">
        <v>225</v>
      </c>
      <c r="F35" s="42">
        <v>10312601</v>
      </c>
      <c r="G35" s="55">
        <f t="shared" si="1"/>
        <v>4322409</v>
      </c>
      <c r="H35" s="55">
        <v>4322409</v>
      </c>
      <c r="I35" s="56"/>
      <c r="J35" s="56"/>
      <c r="K35" s="56"/>
      <c r="L35" s="40"/>
    </row>
    <row r="36" spans="1:12" ht="12.75">
      <c r="A36" s="35" t="s">
        <v>79</v>
      </c>
      <c r="B36" s="31"/>
      <c r="C36" s="42">
        <v>90808010310126000</v>
      </c>
      <c r="D36" s="42">
        <v>244</v>
      </c>
      <c r="E36" s="42">
        <v>226</v>
      </c>
      <c r="F36" s="42">
        <v>10312601</v>
      </c>
      <c r="G36" s="55">
        <f t="shared" si="1"/>
        <v>590430</v>
      </c>
      <c r="H36" s="55">
        <v>590430</v>
      </c>
      <c r="I36" s="56"/>
      <c r="J36" s="56"/>
      <c r="K36" s="56"/>
      <c r="L36" s="40"/>
    </row>
    <row r="37" spans="1:12" ht="15.75" customHeight="1">
      <c r="A37" s="52" t="s">
        <v>80</v>
      </c>
      <c r="B37" s="31"/>
      <c r="C37" s="42">
        <v>90808010310126000</v>
      </c>
      <c r="D37" s="42">
        <v>244</v>
      </c>
      <c r="E37" s="42">
        <v>310</v>
      </c>
      <c r="F37" s="42">
        <v>10312601</v>
      </c>
      <c r="G37" s="55">
        <f t="shared" si="1"/>
        <v>6900000</v>
      </c>
      <c r="H37" s="55">
        <v>6900000</v>
      </c>
      <c r="I37" s="56"/>
      <c r="J37" s="56"/>
      <c r="K37" s="56"/>
      <c r="L37" s="40"/>
    </row>
    <row r="38" spans="1:12" ht="12.75">
      <c r="A38" s="52" t="s">
        <v>81</v>
      </c>
      <c r="B38" s="31"/>
      <c r="C38" s="42">
        <v>90808010310126000</v>
      </c>
      <c r="D38" s="42">
        <v>244</v>
      </c>
      <c r="E38" s="42">
        <v>340</v>
      </c>
      <c r="F38" s="42">
        <v>10312601</v>
      </c>
      <c r="G38" s="55">
        <f t="shared" si="1"/>
        <v>2350000</v>
      </c>
      <c r="H38" s="55">
        <v>2350000</v>
      </c>
      <c r="I38" s="56"/>
      <c r="J38" s="56"/>
      <c r="K38" s="56"/>
      <c r="L38" s="40"/>
    </row>
    <row r="39" spans="1:12" ht="12" customHeight="1">
      <c r="A39" s="43" t="s">
        <v>100</v>
      </c>
      <c r="B39" s="31"/>
      <c r="C39" s="42"/>
      <c r="D39" s="42"/>
      <c r="E39" s="42"/>
      <c r="F39" s="42"/>
      <c r="G39" s="57">
        <f>H39</f>
        <v>27313695</v>
      </c>
      <c r="H39" s="57">
        <f>H40+H43+H47</f>
        <v>27313695</v>
      </c>
      <c r="I39" s="56"/>
      <c r="J39" s="56"/>
      <c r="K39" s="56"/>
      <c r="L39" s="40"/>
    </row>
    <row r="40" spans="1:12" ht="12.75">
      <c r="A40" s="32" t="s">
        <v>32</v>
      </c>
      <c r="B40" s="31">
        <v>210</v>
      </c>
      <c r="C40" s="42"/>
      <c r="D40" s="42"/>
      <c r="E40" s="42"/>
      <c r="F40" s="42"/>
      <c r="G40" s="55">
        <f aca="true" t="shared" si="2" ref="G40:G55">H40</f>
        <v>21613200</v>
      </c>
      <c r="H40" s="55">
        <f>H41+H42</f>
        <v>21613200</v>
      </c>
      <c r="I40" s="56"/>
      <c r="J40" s="56"/>
      <c r="K40" s="56"/>
      <c r="L40" s="40"/>
    </row>
    <row r="41" spans="1:12" ht="12.75">
      <c r="A41" s="35" t="s">
        <v>122</v>
      </c>
      <c r="B41" s="31"/>
      <c r="C41" s="42">
        <v>90808010310326000</v>
      </c>
      <c r="D41" s="42">
        <v>111</v>
      </c>
      <c r="E41" s="42">
        <v>211</v>
      </c>
      <c r="F41" s="42">
        <v>20312603</v>
      </c>
      <c r="G41" s="55">
        <f t="shared" si="2"/>
        <v>16600000</v>
      </c>
      <c r="H41" s="55">
        <v>16600000</v>
      </c>
      <c r="I41" s="56"/>
      <c r="J41" s="56"/>
      <c r="K41" s="56"/>
      <c r="L41" s="40"/>
    </row>
    <row r="42" spans="1:12" ht="14.25" customHeight="1">
      <c r="A42" s="35" t="s">
        <v>123</v>
      </c>
      <c r="B42" s="31"/>
      <c r="C42" s="42">
        <v>90808010310326000</v>
      </c>
      <c r="D42" s="42">
        <v>119</v>
      </c>
      <c r="E42" s="42">
        <v>213</v>
      </c>
      <c r="F42" s="42">
        <v>20312603</v>
      </c>
      <c r="G42" s="55">
        <f t="shared" si="2"/>
        <v>5013200</v>
      </c>
      <c r="H42" s="55">
        <v>5013200</v>
      </c>
      <c r="I42" s="56"/>
      <c r="J42" s="56"/>
      <c r="K42" s="56"/>
      <c r="L42" s="40"/>
    </row>
    <row r="43" spans="1:12" ht="12.75">
      <c r="A43" s="53" t="s">
        <v>124</v>
      </c>
      <c r="B43" s="31">
        <v>220</v>
      </c>
      <c r="C43" s="42"/>
      <c r="D43" s="42"/>
      <c r="E43" s="42"/>
      <c r="F43" s="42"/>
      <c r="G43" s="55">
        <f t="shared" si="2"/>
        <v>109883</v>
      </c>
      <c r="H43" s="55">
        <f>H44+H46+H45</f>
        <v>109883</v>
      </c>
      <c r="I43" s="56"/>
      <c r="J43" s="56"/>
      <c r="K43" s="56"/>
      <c r="L43" s="40"/>
    </row>
    <row r="44" spans="1:12" ht="12.75">
      <c r="A44" s="35" t="s">
        <v>97</v>
      </c>
      <c r="B44" s="31"/>
      <c r="C44" s="42">
        <v>90808010310326000</v>
      </c>
      <c r="D44" s="42">
        <v>112</v>
      </c>
      <c r="E44" s="42">
        <v>226</v>
      </c>
      <c r="F44" s="42">
        <v>20312603</v>
      </c>
      <c r="G44" s="55">
        <f t="shared" si="2"/>
        <v>30000</v>
      </c>
      <c r="H44" s="55">
        <v>30000</v>
      </c>
      <c r="I44" s="56"/>
      <c r="J44" s="56"/>
      <c r="K44" s="56"/>
      <c r="L44" s="40"/>
    </row>
    <row r="45" spans="1:12" ht="12.75">
      <c r="A45" s="35" t="s">
        <v>146</v>
      </c>
      <c r="B45" s="31"/>
      <c r="C45" s="42">
        <v>90808010310326000</v>
      </c>
      <c r="D45" s="42">
        <v>111</v>
      </c>
      <c r="E45" s="42">
        <v>266</v>
      </c>
      <c r="F45" s="42">
        <v>20312603</v>
      </c>
      <c r="G45" s="55">
        <f t="shared" si="2"/>
        <v>79193</v>
      </c>
      <c r="H45" s="55">
        <v>79193</v>
      </c>
      <c r="I45" s="56"/>
      <c r="J45" s="56"/>
      <c r="K45" s="56"/>
      <c r="L45" s="40"/>
    </row>
    <row r="46" spans="1:12" ht="12.75">
      <c r="A46" s="35" t="s">
        <v>146</v>
      </c>
      <c r="B46" s="31"/>
      <c r="C46" s="42">
        <v>90808010310326000</v>
      </c>
      <c r="D46" s="42">
        <v>112</v>
      </c>
      <c r="E46" s="42">
        <v>266</v>
      </c>
      <c r="F46" s="42">
        <v>20312603</v>
      </c>
      <c r="G46" s="55">
        <f t="shared" si="2"/>
        <v>690</v>
      </c>
      <c r="H46" s="55">
        <v>690</v>
      </c>
      <c r="I46" s="56"/>
      <c r="J46" s="56"/>
      <c r="K46" s="56"/>
      <c r="L46" s="40"/>
    </row>
    <row r="47" spans="1:12" ht="12.75">
      <c r="A47" s="54" t="s">
        <v>126</v>
      </c>
      <c r="B47" s="31">
        <v>260</v>
      </c>
      <c r="C47" s="42"/>
      <c r="D47" s="42"/>
      <c r="E47" s="42"/>
      <c r="F47" s="42"/>
      <c r="G47" s="55">
        <f t="shared" si="2"/>
        <v>5590612</v>
      </c>
      <c r="H47" s="55">
        <f>H49+H50+H51+H52+H53+H54+H55</f>
        <v>5590612</v>
      </c>
      <c r="I47" s="56"/>
      <c r="J47" s="56"/>
      <c r="K47" s="56"/>
      <c r="L47" s="40"/>
    </row>
    <row r="48" spans="1:12" ht="12.75">
      <c r="A48" s="36" t="s">
        <v>33</v>
      </c>
      <c r="B48" s="31"/>
      <c r="C48" s="42"/>
      <c r="D48" s="42"/>
      <c r="E48" s="42"/>
      <c r="F48" s="42"/>
      <c r="G48" s="55"/>
      <c r="H48" s="55"/>
      <c r="I48" s="56"/>
      <c r="J48" s="56"/>
      <c r="K48" s="56"/>
      <c r="L48" s="40"/>
    </row>
    <row r="49" spans="1:12" ht="12.75">
      <c r="A49" s="35" t="s">
        <v>77</v>
      </c>
      <c r="B49" s="31"/>
      <c r="C49" s="42">
        <v>90808010310326000</v>
      </c>
      <c r="D49" s="42">
        <v>244</v>
      </c>
      <c r="E49" s="42">
        <v>221</v>
      </c>
      <c r="F49" s="42">
        <v>20312603</v>
      </c>
      <c r="G49" s="55">
        <f t="shared" si="2"/>
        <v>613612</v>
      </c>
      <c r="H49" s="55">
        <v>613612</v>
      </c>
      <c r="I49" s="56"/>
      <c r="J49" s="56"/>
      <c r="K49" s="56"/>
      <c r="L49" s="40"/>
    </row>
    <row r="50" spans="1:12" ht="12.75">
      <c r="A50" s="35" t="s">
        <v>127</v>
      </c>
      <c r="B50" s="31"/>
      <c r="C50" s="42">
        <v>90808010310326000</v>
      </c>
      <c r="D50" s="42">
        <v>244</v>
      </c>
      <c r="E50" s="42">
        <v>222</v>
      </c>
      <c r="F50" s="42">
        <v>20312603</v>
      </c>
      <c r="G50" s="55">
        <f t="shared" si="2"/>
        <v>30000</v>
      </c>
      <c r="H50" s="55">
        <v>30000</v>
      </c>
      <c r="I50" s="56"/>
      <c r="J50" s="56"/>
      <c r="K50" s="56"/>
      <c r="L50" s="40"/>
    </row>
    <row r="51" spans="1:12" ht="12.75">
      <c r="A51" s="35" t="s">
        <v>98</v>
      </c>
      <c r="B51" s="31"/>
      <c r="C51" s="42">
        <v>90808010310326000</v>
      </c>
      <c r="D51" s="42">
        <v>244</v>
      </c>
      <c r="E51" s="42">
        <v>223</v>
      </c>
      <c r="F51" s="42">
        <v>20312603</v>
      </c>
      <c r="G51" s="55">
        <f t="shared" si="2"/>
        <v>1355742</v>
      </c>
      <c r="H51" s="55">
        <v>1355742</v>
      </c>
      <c r="I51" s="56"/>
      <c r="J51" s="56"/>
      <c r="K51" s="56"/>
      <c r="L51" s="40"/>
    </row>
    <row r="52" spans="1:12" ht="12.75">
      <c r="A52" s="35" t="s">
        <v>78</v>
      </c>
      <c r="B52" s="31"/>
      <c r="C52" s="42">
        <v>90808010310326000</v>
      </c>
      <c r="D52" s="42">
        <v>244</v>
      </c>
      <c r="E52" s="42">
        <v>225</v>
      </c>
      <c r="F52" s="42">
        <v>20312603</v>
      </c>
      <c r="G52" s="55">
        <f t="shared" si="2"/>
        <v>1000000</v>
      </c>
      <c r="H52" s="55">
        <v>1000000</v>
      </c>
      <c r="I52" s="56"/>
      <c r="J52" s="56"/>
      <c r="K52" s="56"/>
      <c r="L52" s="40"/>
    </row>
    <row r="53" spans="1:12" ht="12.75">
      <c r="A53" s="35" t="s">
        <v>79</v>
      </c>
      <c r="B53" s="31"/>
      <c r="C53" s="42">
        <v>90808010310326000</v>
      </c>
      <c r="D53" s="42">
        <v>244</v>
      </c>
      <c r="E53" s="42">
        <v>226</v>
      </c>
      <c r="F53" s="42">
        <v>20312603</v>
      </c>
      <c r="G53" s="55">
        <f t="shared" si="2"/>
        <v>735000</v>
      </c>
      <c r="H53" s="55">
        <v>735000</v>
      </c>
      <c r="I53" s="56"/>
      <c r="J53" s="56"/>
      <c r="K53" s="56"/>
      <c r="L53" s="40"/>
    </row>
    <row r="54" spans="1:12" ht="12.75">
      <c r="A54" s="52" t="s">
        <v>80</v>
      </c>
      <c r="B54" s="31"/>
      <c r="C54" s="42">
        <v>90808010310326000</v>
      </c>
      <c r="D54" s="42">
        <v>244</v>
      </c>
      <c r="E54" s="42">
        <v>310</v>
      </c>
      <c r="F54" s="42">
        <v>20312603</v>
      </c>
      <c r="G54" s="55">
        <f t="shared" si="2"/>
        <v>1674258</v>
      </c>
      <c r="H54" s="55">
        <v>1674258</v>
      </c>
      <c r="I54" s="56"/>
      <c r="J54" s="56"/>
      <c r="K54" s="56"/>
      <c r="L54" s="40"/>
    </row>
    <row r="55" spans="1:12" ht="12.75">
      <c r="A55" s="52" t="s">
        <v>81</v>
      </c>
      <c r="B55" s="31"/>
      <c r="C55" s="42">
        <v>90808010310326000</v>
      </c>
      <c r="D55" s="42">
        <v>244</v>
      </c>
      <c r="E55" s="42">
        <v>340</v>
      </c>
      <c r="F55" s="42">
        <v>20312603</v>
      </c>
      <c r="G55" s="55">
        <f t="shared" si="2"/>
        <v>182000</v>
      </c>
      <c r="H55" s="55">
        <v>182000</v>
      </c>
      <c r="I55" s="56"/>
      <c r="J55" s="56"/>
      <c r="K55" s="56"/>
      <c r="L55" s="40"/>
    </row>
    <row r="56" spans="1:12" ht="13.5" customHeight="1">
      <c r="A56" s="43" t="s">
        <v>101</v>
      </c>
      <c r="B56" s="31"/>
      <c r="C56" s="42"/>
      <c r="D56" s="42"/>
      <c r="E56" s="42"/>
      <c r="F56" s="42"/>
      <c r="G56" s="57">
        <f>H56</f>
        <v>6345144</v>
      </c>
      <c r="H56" s="57">
        <f>H57+H61</f>
        <v>6345144</v>
      </c>
      <c r="I56" s="56"/>
      <c r="J56" s="56"/>
      <c r="K56" s="56"/>
      <c r="L56" s="40"/>
    </row>
    <row r="57" spans="1:12" ht="12.75">
      <c r="A57" s="32" t="s">
        <v>32</v>
      </c>
      <c r="B57" s="31">
        <v>210</v>
      </c>
      <c r="C57" s="42"/>
      <c r="D57" s="42"/>
      <c r="E57" s="42"/>
      <c r="F57" s="42"/>
      <c r="G57" s="55">
        <f aca="true" t="shared" si="3" ref="G57:G65">H57</f>
        <v>5557144</v>
      </c>
      <c r="H57" s="55">
        <f>H58+H60+H59</f>
        <v>5557144</v>
      </c>
      <c r="I57" s="56"/>
      <c r="J57" s="56"/>
      <c r="K57" s="56"/>
      <c r="L57" s="40"/>
    </row>
    <row r="58" spans="1:12" ht="12.75">
      <c r="A58" s="35" t="s">
        <v>122</v>
      </c>
      <c r="B58" s="31"/>
      <c r="C58" s="42">
        <v>90808010310426000</v>
      </c>
      <c r="D58" s="42">
        <v>111</v>
      </c>
      <c r="E58" s="42">
        <v>211</v>
      </c>
      <c r="F58" s="42">
        <v>30312604</v>
      </c>
      <c r="G58" s="55">
        <f t="shared" si="3"/>
        <v>4260000</v>
      </c>
      <c r="H58" s="55">
        <v>4260000</v>
      </c>
      <c r="I58" s="56"/>
      <c r="J58" s="56"/>
      <c r="K58" s="56"/>
      <c r="L58" s="40"/>
    </row>
    <row r="59" spans="1:12" ht="12.75">
      <c r="A59" s="35" t="s">
        <v>146</v>
      </c>
      <c r="B59" s="31"/>
      <c r="C59" s="42">
        <v>90808010310426000</v>
      </c>
      <c r="D59" s="42">
        <v>111</v>
      </c>
      <c r="E59" s="42">
        <v>266</v>
      </c>
      <c r="F59" s="42">
        <v>30312604</v>
      </c>
      <c r="G59" s="55">
        <f t="shared" si="3"/>
        <v>10624</v>
      </c>
      <c r="H59" s="55">
        <v>10624</v>
      </c>
      <c r="I59" s="56"/>
      <c r="J59" s="56"/>
      <c r="K59" s="56"/>
      <c r="L59" s="40"/>
    </row>
    <row r="60" spans="1:12" ht="12.75">
      <c r="A60" s="35" t="s">
        <v>123</v>
      </c>
      <c r="B60" s="31"/>
      <c r="C60" s="42">
        <v>90808010310426000</v>
      </c>
      <c r="D60" s="42">
        <v>119</v>
      </c>
      <c r="E60" s="42">
        <v>213</v>
      </c>
      <c r="F60" s="42">
        <v>30312604</v>
      </c>
      <c r="G60" s="55">
        <f t="shared" si="3"/>
        <v>1286520</v>
      </c>
      <c r="H60" s="55">
        <v>1286520</v>
      </c>
      <c r="I60" s="56"/>
      <c r="J60" s="56"/>
      <c r="K60" s="56"/>
      <c r="L60" s="40"/>
    </row>
    <row r="61" spans="1:12" ht="12.75">
      <c r="A61" s="54" t="s">
        <v>126</v>
      </c>
      <c r="B61" s="31">
        <v>260</v>
      </c>
      <c r="C61" s="42"/>
      <c r="D61" s="42"/>
      <c r="E61" s="42"/>
      <c r="F61" s="42"/>
      <c r="G61" s="55">
        <f t="shared" si="3"/>
        <v>788000</v>
      </c>
      <c r="H61" s="55">
        <f>H63+H64+H65</f>
        <v>788000</v>
      </c>
      <c r="I61" s="56"/>
      <c r="J61" s="56"/>
      <c r="K61" s="56"/>
      <c r="L61" s="40"/>
    </row>
    <row r="62" spans="1:12" ht="12.75">
      <c r="A62" s="36" t="s">
        <v>33</v>
      </c>
      <c r="B62" s="31"/>
      <c r="C62" s="42"/>
      <c r="D62" s="42"/>
      <c r="E62" s="42"/>
      <c r="F62" s="42"/>
      <c r="G62" s="55"/>
      <c r="H62" s="55"/>
      <c r="I62" s="56"/>
      <c r="J62" s="56"/>
      <c r="K62" s="56"/>
      <c r="L62" s="40"/>
    </row>
    <row r="63" spans="1:12" ht="12.75">
      <c r="A63" s="35" t="s">
        <v>127</v>
      </c>
      <c r="B63" s="31"/>
      <c r="C63" s="42">
        <v>90808010310426000</v>
      </c>
      <c r="D63" s="42">
        <v>244</v>
      </c>
      <c r="E63" s="42">
        <v>222</v>
      </c>
      <c r="F63" s="42">
        <v>30312604</v>
      </c>
      <c r="G63" s="55">
        <f t="shared" si="3"/>
        <v>218000</v>
      </c>
      <c r="H63" s="55">
        <v>218000</v>
      </c>
      <c r="I63" s="56"/>
      <c r="J63" s="56"/>
      <c r="K63" s="56"/>
      <c r="L63" s="40"/>
    </row>
    <row r="64" spans="1:12" ht="12.75">
      <c r="A64" s="35" t="s">
        <v>79</v>
      </c>
      <c r="B64" s="31"/>
      <c r="C64" s="42">
        <v>90808010310426000</v>
      </c>
      <c r="D64" s="42">
        <v>244</v>
      </c>
      <c r="E64" s="42">
        <v>226</v>
      </c>
      <c r="F64" s="42">
        <v>30312604</v>
      </c>
      <c r="G64" s="55">
        <f t="shared" si="3"/>
        <v>300000</v>
      </c>
      <c r="H64" s="55">
        <v>300000</v>
      </c>
      <c r="I64" s="56"/>
      <c r="J64" s="56"/>
      <c r="K64" s="56"/>
      <c r="L64" s="40"/>
    </row>
    <row r="65" spans="1:12" ht="12.75">
      <c r="A65" s="52" t="s">
        <v>81</v>
      </c>
      <c r="B65" s="31"/>
      <c r="C65" s="42">
        <v>90808010310426000</v>
      </c>
      <c r="D65" s="42">
        <v>244</v>
      </c>
      <c r="E65" s="42">
        <v>340</v>
      </c>
      <c r="F65" s="42">
        <v>30312604</v>
      </c>
      <c r="G65" s="55">
        <f t="shared" si="3"/>
        <v>270000</v>
      </c>
      <c r="H65" s="55">
        <v>270000</v>
      </c>
      <c r="I65" s="56"/>
      <c r="J65" s="56"/>
      <c r="K65" s="56"/>
      <c r="L65" s="40"/>
    </row>
    <row r="66" spans="1:12" ht="12.75">
      <c r="A66" s="43" t="s">
        <v>102</v>
      </c>
      <c r="B66" s="31"/>
      <c r="C66" s="42"/>
      <c r="D66" s="42"/>
      <c r="E66" s="42"/>
      <c r="F66" s="42"/>
      <c r="G66" s="55"/>
      <c r="H66" s="55"/>
      <c r="I66" s="55"/>
      <c r="J66" s="55"/>
      <c r="K66" s="55"/>
      <c r="L66" s="55"/>
    </row>
    <row r="67" spans="1:12" ht="12.75">
      <c r="A67" s="54" t="s">
        <v>126</v>
      </c>
      <c r="B67" s="31">
        <v>260</v>
      </c>
      <c r="C67" s="42"/>
      <c r="D67" s="42"/>
      <c r="E67" s="42"/>
      <c r="F67" s="42"/>
      <c r="G67" s="57">
        <f>H67</f>
        <v>832000</v>
      </c>
      <c r="H67" s="57">
        <f>H69+H70+H72+H71</f>
        <v>832000</v>
      </c>
      <c r="I67" s="55"/>
      <c r="J67" s="55"/>
      <c r="K67" s="55"/>
      <c r="L67" s="55"/>
    </row>
    <row r="68" spans="1:12" ht="12.75">
      <c r="A68" s="36" t="s">
        <v>33</v>
      </c>
      <c r="B68" s="31"/>
      <c r="C68" s="42"/>
      <c r="D68" s="42"/>
      <c r="E68" s="42"/>
      <c r="F68" s="42"/>
      <c r="G68" s="55"/>
      <c r="H68" s="55"/>
      <c r="I68" s="55"/>
      <c r="J68" s="55"/>
      <c r="K68" s="55"/>
      <c r="L68" s="55"/>
    </row>
    <row r="69" spans="1:12" ht="12.75">
      <c r="A69" s="35" t="s">
        <v>127</v>
      </c>
      <c r="B69" s="31"/>
      <c r="C69" s="42">
        <v>90808040310526000</v>
      </c>
      <c r="D69" s="42">
        <v>244</v>
      </c>
      <c r="E69" s="42">
        <v>222</v>
      </c>
      <c r="F69" s="42">
        <v>40312606</v>
      </c>
      <c r="G69" s="55">
        <f>H69</f>
        <v>48000</v>
      </c>
      <c r="H69" s="55">
        <v>48000</v>
      </c>
      <c r="I69" s="55"/>
      <c r="J69" s="55"/>
      <c r="K69" s="55"/>
      <c r="L69" s="55"/>
    </row>
    <row r="70" spans="1:12" ht="12.75">
      <c r="A70" s="35" t="s">
        <v>79</v>
      </c>
      <c r="B70" s="31"/>
      <c r="C70" s="42">
        <v>90808040310526000</v>
      </c>
      <c r="D70" s="42">
        <v>244</v>
      </c>
      <c r="E70" s="42">
        <v>226</v>
      </c>
      <c r="F70" s="42">
        <v>40312606</v>
      </c>
      <c r="G70" s="55">
        <f>H70</f>
        <v>357000</v>
      </c>
      <c r="H70" s="55">
        <v>357000</v>
      </c>
      <c r="I70" s="55"/>
      <c r="J70" s="55"/>
      <c r="K70" s="55"/>
      <c r="L70" s="55"/>
    </row>
    <row r="71" spans="1:12" ht="12.75">
      <c r="A71" s="52" t="s">
        <v>80</v>
      </c>
      <c r="B71" s="31"/>
      <c r="C71" s="42">
        <v>90808040310526000</v>
      </c>
      <c r="D71" s="42">
        <v>244</v>
      </c>
      <c r="E71" s="42">
        <v>310</v>
      </c>
      <c r="F71" s="42">
        <v>40312606</v>
      </c>
      <c r="G71" s="55">
        <f>H71</f>
        <v>70000</v>
      </c>
      <c r="H71" s="55">
        <v>70000</v>
      </c>
      <c r="I71" s="55"/>
      <c r="J71" s="55"/>
      <c r="K71" s="55"/>
      <c r="L71" s="55"/>
    </row>
    <row r="72" spans="1:12" ht="12.75">
      <c r="A72" s="52" t="s">
        <v>81</v>
      </c>
      <c r="B72" s="31"/>
      <c r="C72" s="42">
        <v>90808040310526000</v>
      </c>
      <c r="D72" s="42">
        <v>244</v>
      </c>
      <c r="E72" s="42">
        <v>340</v>
      </c>
      <c r="F72" s="42">
        <v>40312606</v>
      </c>
      <c r="G72" s="55">
        <f>H72</f>
        <v>357000</v>
      </c>
      <c r="H72" s="55">
        <v>357000</v>
      </c>
      <c r="I72" s="55"/>
      <c r="J72" s="55"/>
      <c r="K72" s="55"/>
      <c r="L72" s="55"/>
    </row>
    <row r="73" spans="1:12" ht="14.25" customHeight="1">
      <c r="A73" s="43" t="s">
        <v>103</v>
      </c>
      <c r="B73" s="31"/>
      <c r="C73" s="42"/>
      <c r="D73" s="42"/>
      <c r="E73" s="42"/>
      <c r="F73" s="42"/>
      <c r="G73" s="57">
        <f aca="true" t="shared" si="4" ref="G73:G78">I73</f>
        <v>3384322</v>
      </c>
      <c r="H73" s="57"/>
      <c r="I73" s="57">
        <f>I74</f>
        <v>3384322</v>
      </c>
      <c r="J73" s="55"/>
      <c r="K73" s="55"/>
      <c r="L73" s="55"/>
    </row>
    <row r="74" spans="1:12" ht="12.75">
      <c r="A74" s="54" t="s">
        <v>126</v>
      </c>
      <c r="B74" s="31">
        <v>260</v>
      </c>
      <c r="C74" s="42"/>
      <c r="D74" s="42"/>
      <c r="E74" s="42"/>
      <c r="F74" s="42"/>
      <c r="G74" s="55">
        <f t="shared" si="4"/>
        <v>3384322</v>
      </c>
      <c r="H74" s="55"/>
      <c r="I74" s="55">
        <v>3384322</v>
      </c>
      <c r="J74" s="55"/>
      <c r="K74" s="55"/>
      <c r="L74" s="55"/>
    </row>
    <row r="75" spans="1:12" ht="12.75" customHeight="1">
      <c r="A75" s="35" t="s">
        <v>78</v>
      </c>
      <c r="B75" s="31"/>
      <c r="C75" s="42">
        <v>90808010310126300</v>
      </c>
      <c r="D75" s="42">
        <v>243</v>
      </c>
      <c r="E75" s="42">
        <v>225</v>
      </c>
      <c r="F75" s="42">
        <v>10312631</v>
      </c>
      <c r="G75" s="55">
        <f t="shared" si="4"/>
        <v>3384322</v>
      </c>
      <c r="H75" s="55"/>
      <c r="I75" s="55">
        <v>3384322</v>
      </c>
      <c r="J75" s="55"/>
      <c r="K75" s="55"/>
      <c r="L75" s="55"/>
    </row>
    <row r="76" spans="1:12" ht="20.25" customHeight="1" hidden="1">
      <c r="A76" s="43" t="s">
        <v>128</v>
      </c>
      <c r="B76" s="31"/>
      <c r="C76" s="42"/>
      <c r="D76" s="42"/>
      <c r="E76" s="42"/>
      <c r="F76" s="42"/>
      <c r="G76" s="57">
        <f t="shared" si="4"/>
        <v>0</v>
      </c>
      <c r="H76" s="57"/>
      <c r="I76" s="57">
        <f>I77+I78</f>
        <v>0</v>
      </c>
      <c r="J76" s="55"/>
      <c r="K76" s="55"/>
      <c r="L76" s="55"/>
    </row>
    <row r="77" spans="1:12" ht="16.5" customHeight="1" hidden="1">
      <c r="A77" s="35" t="s">
        <v>79</v>
      </c>
      <c r="B77" s="31"/>
      <c r="C77" s="42">
        <v>90808010310126600</v>
      </c>
      <c r="D77" s="42">
        <v>244</v>
      </c>
      <c r="E77" s="42">
        <v>226</v>
      </c>
      <c r="F77" s="42">
        <v>10312661</v>
      </c>
      <c r="G77" s="55">
        <f t="shared" si="4"/>
        <v>0</v>
      </c>
      <c r="H77" s="55"/>
      <c r="I77" s="55">
        <v>0</v>
      </c>
      <c r="J77" s="55"/>
      <c r="K77" s="55"/>
      <c r="L77" s="55"/>
    </row>
    <row r="78" spans="1:12" ht="12.75" hidden="1">
      <c r="A78" s="52" t="s">
        <v>80</v>
      </c>
      <c r="B78" s="31"/>
      <c r="C78" s="42">
        <v>90808010310126600</v>
      </c>
      <c r="D78" s="51">
        <v>407</v>
      </c>
      <c r="E78" s="51">
        <v>310</v>
      </c>
      <c r="F78" s="42">
        <v>10312661</v>
      </c>
      <c r="G78" s="55">
        <f t="shared" si="4"/>
        <v>0</v>
      </c>
      <c r="H78" s="55"/>
      <c r="I78" s="55">
        <v>0</v>
      </c>
      <c r="J78" s="55"/>
      <c r="K78" s="55"/>
      <c r="L78" s="55"/>
    </row>
    <row r="79" spans="1:12" ht="23.25">
      <c r="A79" s="58" t="s">
        <v>141</v>
      </c>
      <c r="B79" s="31">
        <v>210</v>
      </c>
      <c r="C79" s="42"/>
      <c r="D79" s="51"/>
      <c r="E79" s="51"/>
      <c r="F79" s="42"/>
      <c r="G79" s="57">
        <f>K79</f>
        <v>1500000</v>
      </c>
      <c r="H79" s="57"/>
      <c r="I79" s="57"/>
      <c r="J79" s="57"/>
      <c r="K79" s="57">
        <f>K80</f>
        <v>1500000</v>
      </c>
      <c r="L79" s="55"/>
    </row>
    <row r="80" spans="1:12" ht="12.75">
      <c r="A80" s="54" t="s">
        <v>126</v>
      </c>
      <c r="B80" s="31">
        <v>260</v>
      </c>
      <c r="C80" s="42"/>
      <c r="D80" s="51"/>
      <c r="E80" s="51"/>
      <c r="F80" s="42"/>
      <c r="G80" s="55">
        <f aca="true" t="shared" si="5" ref="G80:G86">K80</f>
        <v>1500000</v>
      </c>
      <c r="H80" s="55"/>
      <c r="I80" s="55"/>
      <c r="J80" s="55"/>
      <c r="K80" s="55">
        <f>K82+K83+K84+K85+K86</f>
        <v>1500000</v>
      </c>
      <c r="L80" s="40"/>
    </row>
    <row r="81" spans="1:12" ht="12.75">
      <c r="A81" s="36" t="s">
        <v>33</v>
      </c>
      <c r="B81" s="31"/>
      <c r="C81" s="42"/>
      <c r="D81" s="51"/>
      <c r="E81" s="51"/>
      <c r="F81" s="42"/>
      <c r="G81" s="55"/>
      <c r="H81" s="55"/>
      <c r="I81" s="55"/>
      <c r="J81" s="55"/>
      <c r="K81" s="55"/>
      <c r="L81" s="40"/>
    </row>
    <row r="82" spans="1:12" ht="12.75">
      <c r="A82" s="35" t="s">
        <v>127</v>
      </c>
      <c r="B82" s="31"/>
      <c r="C82" s="42">
        <v>90808010310226000</v>
      </c>
      <c r="D82" s="51">
        <v>244</v>
      </c>
      <c r="E82" s="51">
        <v>222</v>
      </c>
      <c r="F82" s="42">
        <v>0</v>
      </c>
      <c r="G82" s="55">
        <f t="shared" si="5"/>
        <v>20000</v>
      </c>
      <c r="H82" s="55"/>
      <c r="I82" s="55"/>
      <c r="J82" s="55"/>
      <c r="K82" s="55">
        <v>20000</v>
      </c>
      <c r="L82" s="40"/>
    </row>
    <row r="83" spans="1:12" ht="12.75">
      <c r="A83" s="35" t="s">
        <v>79</v>
      </c>
      <c r="B83" s="31"/>
      <c r="C83" s="42">
        <v>90808010310226000</v>
      </c>
      <c r="D83" s="51">
        <v>244</v>
      </c>
      <c r="E83" s="51">
        <v>226</v>
      </c>
      <c r="F83" s="42">
        <v>0</v>
      </c>
      <c r="G83" s="55">
        <f t="shared" si="5"/>
        <v>80000</v>
      </c>
      <c r="H83" s="55"/>
      <c r="I83" s="55"/>
      <c r="J83" s="55"/>
      <c r="K83" s="55">
        <v>80000</v>
      </c>
      <c r="L83" s="40"/>
    </row>
    <row r="84" spans="1:12" ht="12.75">
      <c r="A84" s="35" t="s">
        <v>82</v>
      </c>
      <c r="B84" s="31"/>
      <c r="C84" s="42">
        <v>90808010310226000</v>
      </c>
      <c r="D84" s="51">
        <v>244</v>
      </c>
      <c r="E84" s="51">
        <v>290</v>
      </c>
      <c r="F84" s="42">
        <v>0</v>
      </c>
      <c r="G84" s="55">
        <f t="shared" si="5"/>
        <v>100000</v>
      </c>
      <c r="H84" s="55"/>
      <c r="I84" s="55"/>
      <c r="J84" s="55"/>
      <c r="K84" s="55">
        <v>100000</v>
      </c>
      <c r="L84" s="40"/>
    </row>
    <row r="85" spans="1:12" ht="12.75">
      <c r="A85" s="52" t="s">
        <v>80</v>
      </c>
      <c r="B85" s="31"/>
      <c r="C85" s="42">
        <v>90808010310226000</v>
      </c>
      <c r="D85" s="51">
        <v>244</v>
      </c>
      <c r="E85" s="51">
        <v>310</v>
      </c>
      <c r="F85" s="42">
        <v>0</v>
      </c>
      <c r="G85" s="55">
        <f t="shared" si="5"/>
        <v>500000</v>
      </c>
      <c r="H85" s="55"/>
      <c r="I85" s="55"/>
      <c r="J85" s="55"/>
      <c r="K85" s="55">
        <v>500000</v>
      </c>
      <c r="L85" s="40"/>
    </row>
    <row r="86" spans="1:12" ht="12.75">
      <c r="A86" s="52" t="s">
        <v>81</v>
      </c>
      <c r="B86" s="31"/>
      <c r="C86" s="42">
        <v>90808010310226000</v>
      </c>
      <c r="D86" s="51">
        <v>244</v>
      </c>
      <c r="E86" s="51">
        <v>340</v>
      </c>
      <c r="F86" s="42">
        <v>0</v>
      </c>
      <c r="G86" s="55">
        <f t="shared" si="5"/>
        <v>800000</v>
      </c>
      <c r="H86" s="55"/>
      <c r="I86" s="55"/>
      <c r="J86" s="55"/>
      <c r="K86" s="55">
        <v>800000</v>
      </c>
      <c r="L86" s="40"/>
    </row>
    <row r="87" spans="1:12" ht="12.75">
      <c r="A87" s="35" t="s">
        <v>17</v>
      </c>
      <c r="B87" s="31">
        <v>500</v>
      </c>
      <c r="C87" s="42" t="s">
        <v>130</v>
      </c>
      <c r="D87" s="42"/>
      <c r="E87" s="42"/>
      <c r="F87" s="42"/>
      <c r="G87" s="40"/>
      <c r="H87" s="40"/>
      <c r="I87" s="40"/>
      <c r="J87" s="40"/>
      <c r="K87" s="40"/>
      <c r="L87" s="40"/>
    </row>
    <row r="88" spans="1:12" ht="12.75">
      <c r="A88" s="35" t="s">
        <v>18</v>
      </c>
      <c r="B88" s="31">
        <v>600</v>
      </c>
      <c r="C88" s="42" t="s">
        <v>130</v>
      </c>
      <c r="D88" s="42"/>
      <c r="E88" s="42"/>
      <c r="F88" s="42"/>
      <c r="G88" s="40">
        <f aca="true" t="shared" si="6" ref="G88:L88">G87+G8-G19</f>
        <v>0</v>
      </c>
      <c r="H88" s="40">
        <f t="shared" si="6"/>
        <v>0</v>
      </c>
      <c r="I88" s="40">
        <f t="shared" si="6"/>
        <v>0</v>
      </c>
      <c r="J88" s="40">
        <f t="shared" si="6"/>
        <v>0</v>
      </c>
      <c r="K88" s="40">
        <f t="shared" si="6"/>
        <v>0</v>
      </c>
      <c r="L88" s="40">
        <f t="shared" si="6"/>
        <v>0</v>
      </c>
    </row>
  </sheetData>
  <sheetProtection/>
  <mergeCells count="15">
    <mergeCell ref="H5:L5"/>
    <mergeCell ref="H6:H7"/>
    <mergeCell ref="I6:I7"/>
    <mergeCell ref="J6:J7"/>
    <mergeCell ref="K6:L6"/>
    <mergeCell ref="A2:L2"/>
    <mergeCell ref="A3:L3"/>
    <mergeCell ref="A4:A7"/>
    <mergeCell ref="B4:B7"/>
    <mergeCell ref="C4:C7"/>
    <mergeCell ref="D4:D7"/>
    <mergeCell ref="E4:E7"/>
    <mergeCell ref="F4:F7"/>
    <mergeCell ref="G4:L4"/>
    <mergeCell ref="G5:G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57">
      <selection activeCell="C69" sqref="C69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2" customHeight="1">
      <c r="A2" s="147" t="s">
        <v>29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8"/>
    </row>
    <row r="3" spans="1:12" ht="16.5" customHeight="1">
      <c r="A3" s="149" t="s">
        <v>148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8"/>
    </row>
    <row r="4" spans="1:12" ht="18" customHeight="1">
      <c r="A4" s="134" t="s">
        <v>0</v>
      </c>
      <c r="B4" s="130" t="s">
        <v>1</v>
      </c>
      <c r="C4" s="126" t="s">
        <v>109</v>
      </c>
      <c r="D4" s="126" t="s">
        <v>110</v>
      </c>
      <c r="E4" s="123" t="s">
        <v>83</v>
      </c>
      <c r="F4" s="120" t="s">
        <v>129</v>
      </c>
      <c r="G4" s="141" t="s">
        <v>111</v>
      </c>
      <c r="H4" s="142"/>
      <c r="I4" s="142"/>
      <c r="J4" s="142"/>
      <c r="K4" s="142"/>
      <c r="L4" s="142"/>
    </row>
    <row r="5" spans="1:12" ht="18" customHeight="1">
      <c r="A5" s="135"/>
      <c r="B5" s="131"/>
      <c r="C5" s="129"/>
      <c r="D5" s="127"/>
      <c r="E5" s="124"/>
      <c r="F5" s="121"/>
      <c r="G5" s="143" t="s">
        <v>30</v>
      </c>
      <c r="H5" s="138" t="s">
        <v>112</v>
      </c>
      <c r="I5" s="139"/>
      <c r="J5" s="139"/>
      <c r="K5" s="139"/>
      <c r="L5" s="140"/>
    </row>
    <row r="6" spans="1:12" ht="56.25" customHeight="1">
      <c r="A6" s="136"/>
      <c r="B6" s="132"/>
      <c r="C6" s="124"/>
      <c r="D6" s="127"/>
      <c r="E6" s="124"/>
      <c r="F6" s="121"/>
      <c r="G6" s="144"/>
      <c r="H6" s="143" t="s">
        <v>113</v>
      </c>
      <c r="I6" s="143" t="s">
        <v>114</v>
      </c>
      <c r="J6" s="150" t="s">
        <v>107</v>
      </c>
      <c r="K6" s="138" t="s">
        <v>115</v>
      </c>
      <c r="L6" s="140"/>
    </row>
    <row r="7" spans="1:12" ht="24.75" customHeight="1">
      <c r="A7" s="137"/>
      <c r="B7" s="133"/>
      <c r="C7" s="125"/>
      <c r="D7" s="128"/>
      <c r="E7" s="125"/>
      <c r="F7" s="122"/>
      <c r="G7" s="145"/>
      <c r="H7" s="146"/>
      <c r="I7" s="146"/>
      <c r="J7" s="151"/>
      <c r="K7" s="38" t="s">
        <v>30</v>
      </c>
      <c r="L7" s="39" t="s">
        <v>116</v>
      </c>
    </row>
    <row r="8" spans="1:12" ht="18" customHeight="1">
      <c r="A8" s="33" t="s">
        <v>117</v>
      </c>
      <c r="B8" s="31">
        <v>100</v>
      </c>
      <c r="C8" s="42"/>
      <c r="D8" s="42"/>
      <c r="E8" s="42"/>
      <c r="F8" s="42"/>
      <c r="G8" s="57">
        <f>G10+G11+G12+G13+G14+G15+G16+G18</f>
        <v>134168000</v>
      </c>
      <c r="H8" s="57">
        <f>H10+H11+H12+H13</f>
        <v>129283678</v>
      </c>
      <c r="I8" s="57">
        <f>I14+I15+I16</f>
        <v>3384322</v>
      </c>
      <c r="J8" s="57"/>
      <c r="K8" s="57">
        <f>K18</f>
        <v>1500000</v>
      </c>
      <c r="L8" s="55"/>
    </row>
    <row r="9" spans="1:12" ht="12.75">
      <c r="A9" s="30" t="s">
        <v>24</v>
      </c>
      <c r="B9" s="31"/>
      <c r="C9" s="42"/>
      <c r="D9" s="42"/>
      <c r="E9" s="42"/>
      <c r="F9" s="42"/>
      <c r="G9" s="55"/>
      <c r="H9" s="55"/>
      <c r="I9" s="55"/>
      <c r="J9" s="55"/>
      <c r="K9" s="55"/>
      <c r="L9" s="55"/>
    </row>
    <row r="10" spans="1:12" ht="12.75">
      <c r="A10" s="32" t="s">
        <v>89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55">
        <f>H10+I10+J10+K10+L10</f>
        <v>94792839</v>
      </c>
      <c r="H10" s="55">
        <v>94792839</v>
      </c>
      <c r="I10" s="55"/>
      <c r="J10" s="55"/>
      <c r="K10" s="55"/>
      <c r="L10" s="55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55">
        <f aca="true" t="shared" si="0" ref="G11:G18">H11+I11+J11+K11+L11</f>
        <v>27313695</v>
      </c>
      <c r="H11" s="55">
        <v>27313695</v>
      </c>
      <c r="I11" s="55"/>
      <c r="J11" s="55"/>
      <c r="K11" s="55"/>
      <c r="L11" s="55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55">
        <f t="shared" si="0"/>
        <v>6345144</v>
      </c>
      <c r="H12" s="55">
        <v>6345144</v>
      </c>
      <c r="I12" s="55"/>
      <c r="J12" s="55"/>
      <c r="K12" s="55"/>
      <c r="L12" s="55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55">
        <f t="shared" si="0"/>
        <v>832000</v>
      </c>
      <c r="H13" s="55">
        <v>832000</v>
      </c>
      <c r="I13" s="55"/>
      <c r="J13" s="55"/>
      <c r="K13" s="55"/>
      <c r="L13" s="55"/>
    </row>
    <row r="14" spans="1:12" ht="12.75" hidden="1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55">
        <f t="shared" si="0"/>
        <v>0</v>
      </c>
      <c r="H14" s="55"/>
      <c r="I14" s="55">
        <v>0</v>
      </c>
      <c r="J14" s="55"/>
      <c r="K14" s="55"/>
      <c r="L14" s="55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55">
        <f t="shared" si="0"/>
        <v>3384322</v>
      </c>
      <c r="H15" s="55"/>
      <c r="I15" s="55">
        <v>3384322</v>
      </c>
      <c r="J15" s="55"/>
      <c r="K15" s="55"/>
      <c r="L15" s="55"/>
    </row>
    <row r="16" spans="1:12" ht="12.75" hidden="1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55">
        <f t="shared" si="0"/>
        <v>0</v>
      </c>
      <c r="H16" s="55"/>
      <c r="I16" s="55">
        <v>0</v>
      </c>
      <c r="J16" s="55"/>
      <c r="K16" s="55"/>
      <c r="L16" s="55"/>
    </row>
    <row r="17" spans="1:12" ht="12.75" hidden="1">
      <c r="A17" s="32"/>
      <c r="B17" s="31"/>
      <c r="C17" s="42"/>
      <c r="D17" s="42"/>
      <c r="E17" s="42">
        <v>0</v>
      </c>
      <c r="F17" s="42"/>
      <c r="G17" s="55">
        <f t="shared" si="0"/>
        <v>0</v>
      </c>
      <c r="H17" s="55"/>
      <c r="I17" s="55"/>
      <c r="J17" s="55"/>
      <c r="K17" s="55"/>
      <c r="L17" s="55"/>
    </row>
    <row r="18" spans="1:12" ht="12.75">
      <c r="A18" s="32" t="s">
        <v>118</v>
      </c>
      <c r="B18" s="31">
        <v>120</v>
      </c>
      <c r="C18" s="42">
        <v>9080000000000130</v>
      </c>
      <c r="D18" s="42">
        <v>0</v>
      </c>
      <c r="E18" s="42">
        <v>0</v>
      </c>
      <c r="F18" s="42">
        <v>0</v>
      </c>
      <c r="G18" s="55">
        <f t="shared" si="0"/>
        <v>1500000</v>
      </c>
      <c r="H18" s="55"/>
      <c r="I18" s="55"/>
      <c r="J18" s="55"/>
      <c r="K18" s="55">
        <v>1500000</v>
      </c>
      <c r="L18" s="55"/>
    </row>
    <row r="19" spans="1:12" ht="12.75">
      <c r="A19" s="34" t="s">
        <v>119</v>
      </c>
      <c r="B19" s="31">
        <v>200</v>
      </c>
      <c r="C19" s="42"/>
      <c r="D19" s="42"/>
      <c r="E19" s="42"/>
      <c r="F19" s="42"/>
      <c r="G19" s="57">
        <f>G21+G39+G56+G67+G73+G76+G79</f>
        <v>134168000</v>
      </c>
      <c r="H19" s="57">
        <f>H21+H39+H56+H67</f>
        <v>129283678</v>
      </c>
      <c r="I19" s="57">
        <f>I73+I76</f>
        <v>3384322</v>
      </c>
      <c r="J19" s="57"/>
      <c r="K19" s="57">
        <f>K79</f>
        <v>1500000</v>
      </c>
      <c r="L19" s="40"/>
    </row>
    <row r="20" spans="1:12" ht="12.75">
      <c r="A20" s="32" t="s">
        <v>120</v>
      </c>
      <c r="B20" s="31"/>
      <c r="C20" s="42"/>
      <c r="D20" s="42"/>
      <c r="E20" s="42"/>
      <c r="F20" s="42"/>
      <c r="G20" s="55"/>
      <c r="H20" s="55"/>
      <c r="I20" s="55"/>
      <c r="J20" s="55"/>
      <c r="K20" s="55"/>
      <c r="L20" s="40"/>
    </row>
    <row r="21" spans="1:12" ht="12.75" customHeight="1">
      <c r="A21" s="43" t="s">
        <v>121</v>
      </c>
      <c r="B21" s="31"/>
      <c r="C21" s="42"/>
      <c r="D21" s="42"/>
      <c r="E21" s="42"/>
      <c r="F21" s="42"/>
      <c r="G21" s="57">
        <f>H21</f>
        <v>94792839</v>
      </c>
      <c r="H21" s="57">
        <f>H22+H26+H30+H31</f>
        <v>94792839</v>
      </c>
      <c r="I21" s="56"/>
      <c r="J21" s="56"/>
      <c r="K21" s="56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55">
        <f aca="true" t="shared" si="1" ref="G22:G38">H22</f>
        <v>60673200</v>
      </c>
      <c r="H22" s="55">
        <f>H24+H25</f>
        <v>60673200</v>
      </c>
      <c r="I22" s="56"/>
      <c r="J22" s="56"/>
      <c r="K22" s="56"/>
      <c r="L22" s="40"/>
    </row>
    <row r="23" spans="1:12" ht="12.75">
      <c r="A23" s="32" t="s">
        <v>33</v>
      </c>
      <c r="B23" s="31"/>
      <c r="C23" s="42"/>
      <c r="D23" s="42"/>
      <c r="E23" s="42"/>
      <c r="F23" s="42"/>
      <c r="G23" s="55"/>
      <c r="H23" s="55"/>
      <c r="I23" s="56"/>
      <c r="J23" s="56"/>
      <c r="K23" s="56"/>
      <c r="L23" s="40"/>
    </row>
    <row r="24" spans="1:12" ht="12.75">
      <c r="A24" s="35" t="s">
        <v>122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55">
        <f t="shared" si="1"/>
        <v>46600000</v>
      </c>
      <c r="H24" s="55">
        <v>46600000</v>
      </c>
      <c r="I24" s="56"/>
      <c r="J24" s="56"/>
      <c r="K24" s="56"/>
      <c r="L24" s="40"/>
    </row>
    <row r="25" spans="1:12" ht="14.25" customHeight="1">
      <c r="A25" s="35" t="s">
        <v>123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55">
        <f t="shared" si="1"/>
        <v>14073200</v>
      </c>
      <c r="H25" s="55">
        <v>14073200</v>
      </c>
      <c r="I25" s="56"/>
      <c r="J25" s="56"/>
      <c r="K25" s="56"/>
      <c r="L25" s="40"/>
    </row>
    <row r="26" spans="1:12" ht="12.75">
      <c r="A26" s="53" t="s">
        <v>124</v>
      </c>
      <c r="B26" s="31">
        <v>220</v>
      </c>
      <c r="C26" s="42"/>
      <c r="D26" s="42"/>
      <c r="E26" s="42"/>
      <c r="F26" s="42"/>
      <c r="G26" s="55">
        <f t="shared" si="1"/>
        <v>266105</v>
      </c>
      <c r="H26" s="55">
        <f>H29+H28</f>
        <v>266105</v>
      </c>
      <c r="I26" s="56"/>
      <c r="J26" s="56"/>
      <c r="K26" s="56"/>
      <c r="L26" s="40"/>
    </row>
    <row r="27" spans="1:12" ht="12.75">
      <c r="A27" s="32" t="s">
        <v>33</v>
      </c>
      <c r="B27" s="31"/>
      <c r="C27" s="42"/>
      <c r="D27" s="42"/>
      <c r="E27" s="42"/>
      <c r="F27" s="42"/>
      <c r="G27" s="55"/>
      <c r="H27" s="55"/>
      <c r="I27" s="56"/>
      <c r="J27" s="56"/>
      <c r="K27" s="56"/>
      <c r="L27" s="40"/>
    </row>
    <row r="28" spans="1:12" ht="12.75">
      <c r="A28" s="35" t="s">
        <v>146</v>
      </c>
      <c r="B28" s="31"/>
      <c r="C28" s="42">
        <v>90808010310126000</v>
      </c>
      <c r="D28" s="42">
        <v>111</v>
      </c>
      <c r="E28" s="42">
        <v>266</v>
      </c>
      <c r="F28" s="42">
        <v>10312601</v>
      </c>
      <c r="G28" s="55">
        <f>H28</f>
        <v>263345</v>
      </c>
      <c r="H28" s="55">
        <v>263345</v>
      </c>
      <c r="I28" s="56"/>
      <c r="J28" s="56"/>
      <c r="K28" s="56"/>
      <c r="L28" s="40"/>
    </row>
    <row r="29" spans="1:12" ht="12.75">
      <c r="A29" s="35" t="s">
        <v>97</v>
      </c>
      <c r="B29" s="31"/>
      <c r="C29" s="42">
        <v>90808010310126000</v>
      </c>
      <c r="D29" s="42">
        <v>112</v>
      </c>
      <c r="E29" s="42">
        <v>266</v>
      </c>
      <c r="F29" s="42">
        <v>10312601</v>
      </c>
      <c r="G29" s="55">
        <f t="shared" si="1"/>
        <v>2760</v>
      </c>
      <c r="H29" s="55">
        <v>2760</v>
      </c>
      <c r="I29" s="56"/>
      <c r="J29" s="56"/>
      <c r="K29" s="56"/>
      <c r="L29" s="40"/>
    </row>
    <row r="30" spans="1:12" ht="12.75">
      <c r="A30" s="54" t="s">
        <v>125</v>
      </c>
      <c r="B30" s="31">
        <v>230</v>
      </c>
      <c r="C30" s="42">
        <v>90808010310126000</v>
      </c>
      <c r="D30" s="42">
        <v>851</v>
      </c>
      <c r="E30" s="42">
        <v>290</v>
      </c>
      <c r="F30" s="42">
        <v>10312601</v>
      </c>
      <c r="G30" s="55">
        <f t="shared" si="1"/>
        <v>956190</v>
      </c>
      <c r="H30" s="55">
        <v>956190</v>
      </c>
      <c r="I30" s="56"/>
      <c r="J30" s="56"/>
      <c r="K30" s="56"/>
      <c r="L30" s="40"/>
    </row>
    <row r="31" spans="1:12" ht="12.75">
      <c r="A31" s="54" t="s">
        <v>126</v>
      </c>
      <c r="B31" s="31">
        <v>260</v>
      </c>
      <c r="C31" s="42"/>
      <c r="D31" s="42"/>
      <c r="E31" s="42"/>
      <c r="F31" s="42"/>
      <c r="G31" s="55">
        <f t="shared" si="1"/>
        <v>32897344</v>
      </c>
      <c r="H31" s="55">
        <f>H33+H34+H35+H36+H37+H38</f>
        <v>32897344</v>
      </c>
      <c r="I31" s="56"/>
      <c r="J31" s="56"/>
      <c r="K31" s="56"/>
      <c r="L31" s="40"/>
    </row>
    <row r="32" spans="1:12" ht="12.75">
      <c r="A32" s="36" t="s">
        <v>33</v>
      </c>
      <c r="B32" s="31"/>
      <c r="C32" s="42"/>
      <c r="D32" s="42"/>
      <c r="E32" s="42"/>
      <c r="F32" s="42"/>
      <c r="G32" s="55"/>
      <c r="H32" s="55"/>
      <c r="I32" s="56"/>
      <c r="J32" s="56"/>
      <c r="K32" s="56"/>
      <c r="L32" s="40"/>
    </row>
    <row r="33" spans="1:12" ht="12.75">
      <c r="A33" s="35" t="s">
        <v>77</v>
      </c>
      <c r="B33" s="31"/>
      <c r="C33" s="42">
        <v>90808010310126000</v>
      </c>
      <c r="D33" s="42">
        <v>244</v>
      </c>
      <c r="E33" s="42">
        <v>221</v>
      </c>
      <c r="F33" s="42">
        <v>10312601</v>
      </c>
      <c r="G33" s="55">
        <f t="shared" si="1"/>
        <v>238305</v>
      </c>
      <c r="H33" s="55">
        <v>238305</v>
      </c>
      <c r="I33" s="56"/>
      <c r="J33" s="56"/>
      <c r="K33" s="56"/>
      <c r="L33" s="40"/>
    </row>
    <row r="34" spans="1:12" ht="12.75">
      <c r="A34" s="35" t="s">
        <v>98</v>
      </c>
      <c r="B34" s="31"/>
      <c r="C34" s="42">
        <v>90808010310126000</v>
      </c>
      <c r="D34" s="42">
        <v>244</v>
      </c>
      <c r="E34" s="42">
        <v>223</v>
      </c>
      <c r="F34" s="42">
        <v>10312601</v>
      </c>
      <c r="G34" s="55">
        <f t="shared" si="1"/>
        <v>18496200</v>
      </c>
      <c r="H34" s="55">
        <v>18496200</v>
      </c>
      <c r="I34" s="56"/>
      <c r="J34" s="56"/>
      <c r="K34" s="56"/>
      <c r="L34" s="40"/>
    </row>
    <row r="35" spans="1:12" ht="17.25" customHeight="1">
      <c r="A35" s="35" t="s">
        <v>78</v>
      </c>
      <c r="B35" s="31"/>
      <c r="C35" s="42">
        <v>90808010310126000</v>
      </c>
      <c r="D35" s="42">
        <v>244</v>
      </c>
      <c r="E35" s="42">
        <v>225</v>
      </c>
      <c r="F35" s="42">
        <v>10312601</v>
      </c>
      <c r="G35" s="55">
        <f t="shared" si="1"/>
        <v>4322409</v>
      </c>
      <c r="H35" s="55">
        <v>4322409</v>
      </c>
      <c r="I35" s="56"/>
      <c r="J35" s="56"/>
      <c r="K35" s="56"/>
      <c r="L35" s="40"/>
    </row>
    <row r="36" spans="1:12" ht="12.75">
      <c r="A36" s="35" t="s">
        <v>79</v>
      </c>
      <c r="B36" s="31"/>
      <c r="C36" s="42">
        <v>90808010310126000</v>
      </c>
      <c r="D36" s="42">
        <v>244</v>
      </c>
      <c r="E36" s="42">
        <v>226</v>
      </c>
      <c r="F36" s="42">
        <v>10312601</v>
      </c>
      <c r="G36" s="55">
        <f t="shared" si="1"/>
        <v>590430</v>
      </c>
      <c r="H36" s="55">
        <v>590430</v>
      </c>
      <c r="I36" s="56"/>
      <c r="J36" s="56"/>
      <c r="K36" s="56"/>
      <c r="L36" s="40"/>
    </row>
    <row r="37" spans="1:12" ht="15.75" customHeight="1">
      <c r="A37" s="52" t="s">
        <v>80</v>
      </c>
      <c r="B37" s="31"/>
      <c r="C37" s="42">
        <v>90808010310126000</v>
      </c>
      <c r="D37" s="42">
        <v>244</v>
      </c>
      <c r="E37" s="42">
        <v>310</v>
      </c>
      <c r="F37" s="42">
        <v>10312601</v>
      </c>
      <c r="G37" s="55">
        <f t="shared" si="1"/>
        <v>6900000</v>
      </c>
      <c r="H37" s="55">
        <v>6900000</v>
      </c>
      <c r="I37" s="56"/>
      <c r="J37" s="56"/>
      <c r="K37" s="56"/>
      <c r="L37" s="40"/>
    </row>
    <row r="38" spans="1:12" ht="12.75">
      <c r="A38" s="52" t="s">
        <v>81</v>
      </c>
      <c r="B38" s="31"/>
      <c r="C38" s="42">
        <v>90808010310126000</v>
      </c>
      <c r="D38" s="42">
        <v>244</v>
      </c>
      <c r="E38" s="42">
        <v>340</v>
      </c>
      <c r="F38" s="42">
        <v>10312601</v>
      </c>
      <c r="G38" s="55">
        <f t="shared" si="1"/>
        <v>2350000</v>
      </c>
      <c r="H38" s="55">
        <v>2350000</v>
      </c>
      <c r="I38" s="56"/>
      <c r="J38" s="56"/>
      <c r="K38" s="56"/>
      <c r="L38" s="40"/>
    </row>
    <row r="39" spans="1:12" ht="12" customHeight="1">
      <c r="A39" s="43" t="s">
        <v>100</v>
      </c>
      <c r="B39" s="31"/>
      <c r="C39" s="42"/>
      <c r="D39" s="42"/>
      <c r="E39" s="42"/>
      <c r="F39" s="42"/>
      <c r="G39" s="57">
        <f>H39</f>
        <v>27313695</v>
      </c>
      <c r="H39" s="57">
        <f>H40+H43+H47</f>
        <v>27313695</v>
      </c>
      <c r="I39" s="56"/>
      <c r="J39" s="56"/>
      <c r="K39" s="56"/>
      <c r="L39" s="40"/>
    </row>
    <row r="40" spans="1:12" ht="12.75">
      <c r="A40" s="32" t="s">
        <v>32</v>
      </c>
      <c r="B40" s="31">
        <v>210</v>
      </c>
      <c r="C40" s="42"/>
      <c r="D40" s="42"/>
      <c r="E40" s="42"/>
      <c r="F40" s="42"/>
      <c r="G40" s="55">
        <f aca="true" t="shared" si="2" ref="G40:G55">H40</f>
        <v>21613200</v>
      </c>
      <c r="H40" s="55">
        <f>H41+H42</f>
        <v>21613200</v>
      </c>
      <c r="I40" s="56"/>
      <c r="J40" s="56"/>
      <c r="K40" s="56"/>
      <c r="L40" s="40"/>
    </row>
    <row r="41" spans="1:12" ht="12.75">
      <c r="A41" s="35" t="s">
        <v>122</v>
      </c>
      <c r="B41" s="31"/>
      <c r="C41" s="42">
        <v>90808010310326000</v>
      </c>
      <c r="D41" s="42">
        <v>111</v>
      </c>
      <c r="E41" s="42">
        <v>211</v>
      </c>
      <c r="F41" s="42">
        <v>20312603</v>
      </c>
      <c r="G41" s="55">
        <f t="shared" si="2"/>
        <v>16600000</v>
      </c>
      <c r="H41" s="55">
        <v>16600000</v>
      </c>
      <c r="I41" s="56"/>
      <c r="J41" s="56"/>
      <c r="K41" s="56"/>
      <c r="L41" s="40"/>
    </row>
    <row r="42" spans="1:12" ht="14.25" customHeight="1">
      <c r="A42" s="35" t="s">
        <v>123</v>
      </c>
      <c r="B42" s="31"/>
      <c r="C42" s="42">
        <v>90808010310326000</v>
      </c>
      <c r="D42" s="42">
        <v>119</v>
      </c>
      <c r="E42" s="42">
        <v>213</v>
      </c>
      <c r="F42" s="42">
        <v>20312603</v>
      </c>
      <c r="G42" s="55">
        <f t="shared" si="2"/>
        <v>5013200</v>
      </c>
      <c r="H42" s="55">
        <v>5013200</v>
      </c>
      <c r="I42" s="56"/>
      <c r="J42" s="56"/>
      <c r="K42" s="56"/>
      <c r="L42" s="40"/>
    </row>
    <row r="43" spans="1:12" ht="12.75">
      <c r="A43" s="53" t="s">
        <v>124</v>
      </c>
      <c r="B43" s="31">
        <v>220</v>
      </c>
      <c r="C43" s="42"/>
      <c r="D43" s="42"/>
      <c r="E43" s="42"/>
      <c r="F43" s="42"/>
      <c r="G43" s="55">
        <f t="shared" si="2"/>
        <v>109883</v>
      </c>
      <c r="H43" s="55">
        <f>H44+H46+H45</f>
        <v>109883</v>
      </c>
      <c r="I43" s="56"/>
      <c r="J43" s="56"/>
      <c r="K43" s="56"/>
      <c r="L43" s="40"/>
    </row>
    <row r="44" spans="1:12" ht="12.75">
      <c r="A44" s="35" t="s">
        <v>97</v>
      </c>
      <c r="B44" s="31"/>
      <c r="C44" s="42">
        <v>90808010310326000</v>
      </c>
      <c r="D44" s="42">
        <v>112</v>
      </c>
      <c r="E44" s="42">
        <v>226</v>
      </c>
      <c r="F44" s="42">
        <v>20312603</v>
      </c>
      <c r="G44" s="55">
        <f t="shared" si="2"/>
        <v>30000</v>
      </c>
      <c r="H44" s="55">
        <v>30000</v>
      </c>
      <c r="I44" s="56"/>
      <c r="J44" s="56"/>
      <c r="K44" s="56"/>
      <c r="L44" s="40"/>
    </row>
    <row r="45" spans="1:12" ht="12.75">
      <c r="A45" s="35" t="s">
        <v>146</v>
      </c>
      <c r="B45" s="31"/>
      <c r="C45" s="42">
        <v>90808010310326000</v>
      </c>
      <c r="D45" s="42">
        <v>111</v>
      </c>
      <c r="E45" s="42">
        <v>266</v>
      </c>
      <c r="F45" s="42">
        <v>20312603</v>
      </c>
      <c r="G45" s="55">
        <f t="shared" si="2"/>
        <v>79193</v>
      </c>
      <c r="H45" s="55">
        <v>79193</v>
      </c>
      <c r="I45" s="56"/>
      <c r="J45" s="56"/>
      <c r="K45" s="56"/>
      <c r="L45" s="40"/>
    </row>
    <row r="46" spans="1:12" ht="12.75">
      <c r="A46" s="35" t="s">
        <v>146</v>
      </c>
      <c r="B46" s="31"/>
      <c r="C46" s="42">
        <v>90808010310326000</v>
      </c>
      <c r="D46" s="42">
        <v>112</v>
      </c>
      <c r="E46" s="42">
        <v>266</v>
      </c>
      <c r="F46" s="42">
        <v>20312603</v>
      </c>
      <c r="G46" s="55">
        <f t="shared" si="2"/>
        <v>690</v>
      </c>
      <c r="H46" s="55">
        <v>690</v>
      </c>
      <c r="I46" s="56"/>
      <c r="J46" s="56"/>
      <c r="K46" s="56"/>
      <c r="L46" s="40"/>
    </row>
    <row r="47" spans="1:12" ht="12.75">
      <c r="A47" s="54" t="s">
        <v>126</v>
      </c>
      <c r="B47" s="31">
        <v>260</v>
      </c>
      <c r="C47" s="42"/>
      <c r="D47" s="42"/>
      <c r="E47" s="42"/>
      <c r="F47" s="42"/>
      <c r="G47" s="55">
        <f t="shared" si="2"/>
        <v>5590612</v>
      </c>
      <c r="H47" s="55">
        <f>H49+H50+H51+H52+H53+H54+H55</f>
        <v>5590612</v>
      </c>
      <c r="I47" s="56"/>
      <c r="J47" s="56"/>
      <c r="K47" s="56"/>
      <c r="L47" s="40"/>
    </row>
    <row r="48" spans="1:12" ht="12.75">
      <c r="A48" s="36" t="s">
        <v>33</v>
      </c>
      <c r="B48" s="31"/>
      <c r="C48" s="42"/>
      <c r="D48" s="42"/>
      <c r="E48" s="42"/>
      <c r="F48" s="42"/>
      <c r="G48" s="55"/>
      <c r="H48" s="55"/>
      <c r="I48" s="56"/>
      <c r="J48" s="56"/>
      <c r="K48" s="56"/>
      <c r="L48" s="40"/>
    </row>
    <row r="49" spans="1:12" ht="12.75">
      <c r="A49" s="35" t="s">
        <v>77</v>
      </c>
      <c r="B49" s="31"/>
      <c r="C49" s="42">
        <v>90808010310326000</v>
      </c>
      <c r="D49" s="42">
        <v>244</v>
      </c>
      <c r="E49" s="42">
        <v>221</v>
      </c>
      <c r="F49" s="42">
        <v>20312603</v>
      </c>
      <c r="G49" s="55">
        <f t="shared" si="2"/>
        <v>613612</v>
      </c>
      <c r="H49" s="55">
        <v>613612</v>
      </c>
      <c r="I49" s="56"/>
      <c r="J49" s="56"/>
      <c r="K49" s="56"/>
      <c r="L49" s="40"/>
    </row>
    <row r="50" spans="1:12" ht="12.75">
      <c r="A50" s="35" t="s">
        <v>127</v>
      </c>
      <c r="B50" s="31"/>
      <c r="C50" s="42">
        <v>90808010310326000</v>
      </c>
      <c r="D50" s="42">
        <v>244</v>
      </c>
      <c r="E50" s="42">
        <v>222</v>
      </c>
      <c r="F50" s="42">
        <v>20312603</v>
      </c>
      <c r="G50" s="55">
        <f t="shared" si="2"/>
        <v>30000</v>
      </c>
      <c r="H50" s="55">
        <v>30000</v>
      </c>
      <c r="I50" s="56"/>
      <c r="J50" s="56"/>
      <c r="K50" s="56"/>
      <c r="L50" s="40"/>
    </row>
    <row r="51" spans="1:12" ht="12.75">
      <c r="A51" s="35" t="s">
        <v>98</v>
      </c>
      <c r="B51" s="31"/>
      <c r="C51" s="42">
        <v>90808010310326000</v>
      </c>
      <c r="D51" s="42">
        <v>244</v>
      </c>
      <c r="E51" s="42">
        <v>223</v>
      </c>
      <c r="F51" s="42">
        <v>20312603</v>
      </c>
      <c r="G51" s="55">
        <f t="shared" si="2"/>
        <v>1355742</v>
      </c>
      <c r="H51" s="55">
        <v>1355742</v>
      </c>
      <c r="I51" s="56"/>
      <c r="J51" s="56"/>
      <c r="K51" s="56"/>
      <c r="L51" s="40"/>
    </row>
    <row r="52" spans="1:12" ht="12.75">
      <c r="A52" s="35" t="s">
        <v>78</v>
      </c>
      <c r="B52" s="31"/>
      <c r="C52" s="42">
        <v>90808010310326000</v>
      </c>
      <c r="D52" s="42">
        <v>244</v>
      </c>
      <c r="E52" s="42">
        <v>225</v>
      </c>
      <c r="F52" s="42">
        <v>20312603</v>
      </c>
      <c r="G52" s="55">
        <f t="shared" si="2"/>
        <v>1000000</v>
      </c>
      <c r="H52" s="55">
        <v>1000000</v>
      </c>
      <c r="I52" s="56"/>
      <c r="J52" s="56"/>
      <c r="K52" s="56"/>
      <c r="L52" s="40"/>
    </row>
    <row r="53" spans="1:12" ht="12.75">
      <c r="A53" s="35" t="s">
        <v>79</v>
      </c>
      <c r="B53" s="31"/>
      <c r="C53" s="42">
        <v>90808010310326000</v>
      </c>
      <c r="D53" s="42">
        <v>244</v>
      </c>
      <c r="E53" s="42">
        <v>226</v>
      </c>
      <c r="F53" s="42">
        <v>20312603</v>
      </c>
      <c r="G53" s="55">
        <f t="shared" si="2"/>
        <v>735000</v>
      </c>
      <c r="H53" s="55">
        <v>735000</v>
      </c>
      <c r="I53" s="56"/>
      <c r="J53" s="56"/>
      <c r="K53" s="56"/>
      <c r="L53" s="40"/>
    </row>
    <row r="54" spans="1:12" ht="12.75">
      <c r="A54" s="52" t="s">
        <v>80</v>
      </c>
      <c r="B54" s="31"/>
      <c r="C54" s="42">
        <v>90808010310326000</v>
      </c>
      <c r="D54" s="42">
        <v>244</v>
      </c>
      <c r="E54" s="42">
        <v>310</v>
      </c>
      <c r="F54" s="42">
        <v>20312603</v>
      </c>
      <c r="G54" s="55">
        <f t="shared" si="2"/>
        <v>1674258</v>
      </c>
      <c r="H54" s="55">
        <v>1674258</v>
      </c>
      <c r="I54" s="56"/>
      <c r="J54" s="56"/>
      <c r="K54" s="56"/>
      <c r="L54" s="40"/>
    </row>
    <row r="55" spans="1:12" ht="12.75">
      <c r="A55" s="52" t="s">
        <v>81</v>
      </c>
      <c r="B55" s="31"/>
      <c r="C55" s="42">
        <v>90808010310326000</v>
      </c>
      <c r="D55" s="42">
        <v>244</v>
      </c>
      <c r="E55" s="42">
        <v>340</v>
      </c>
      <c r="F55" s="42">
        <v>20312603</v>
      </c>
      <c r="G55" s="55">
        <f t="shared" si="2"/>
        <v>182000</v>
      </c>
      <c r="H55" s="55">
        <v>182000</v>
      </c>
      <c r="I55" s="56"/>
      <c r="J55" s="56"/>
      <c r="K55" s="56"/>
      <c r="L55" s="40"/>
    </row>
    <row r="56" spans="1:12" ht="13.5" customHeight="1">
      <c r="A56" s="43" t="s">
        <v>101</v>
      </c>
      <c r="B56" s="31"/>
      <c r="C56" s="42"/>
      <c r="D56" s="42"/>
      <c r="E56" s="42"/>
      <c r="F56" s="42"/>
      <c r="G56" s="57">
        <f>H56</f>
        <v>6345144</v>
      </c>
      <c r="H56" s="57">
        <f>H57+H61</f>
        <v>6345144</v>
      </c>
      <c r="I56" s="56"/>
      <c r="J56" s="56"/>
      <c r="K56" s="56"/>
      <c r="L56" s="40"/>
    </row>
    <row r="57" spans="1:12" ht="12.75">
      <c r="A57" s="32" t="s">
        <v>32</v>
      </c>
      <c r="B57" s="31">
        <v>210</v>
      </c>
      <c r="C57" s="42"/>
      <c r="D57" s="42"/>
      <c r="E57" s="42"/>
      <c r="F57" s="42"/>
      <c r="G57" s="55">
        <f aca="true" t="shared" si="3" ref="G57:G65">H57</f>
        <v>5557144</v>
      </c>
      <c r="H57" s="55">
        <f>H58+H60+H59</f>
        <v>5557144</v>
      </c>
      <c r="I57" s="56"/>
      <c r="J57" s="56"/>
      <c r="K57" s="56"/>
      <c r="L57" s="40"/>
    </row>
    <row r="58" spans="1:12" ht="12.75">
      <c r="A58" s="35" t="s">
        <v>122</v>
      </c>
      <c r="B58" s="31"/>
      <c r="C58" s="42">
        <v>90808010310426000</v>
      </c>
      <c r="D58" s="42">
        <v>111</v>
      </c>
      <c r="E58" s="42">
        <v>211</v>
      </c>
      <c r="F58" s="42">
        <v>30312604</v>
      </c>
      <c r="G58" s="55">
        <f t="shared" si="3"/>
        <v>4260000</v>
      </c>
      <c r="H58" s="55">
        <v>4260000</v>
      </c>
      <c r="I58" s="56"/>
      <c r="J58" s="56"/>
      <c r="K58" s="56"/>
      <c r="L58" s="40"/>
    </row>
    <row r="59" spans="1:12" ht="12.75">
      <c r="A59" s="35" t="s">
        <v>146</v>
      </c>
      <c r="B59" s="31"/>
      <c r="C59" s="42">
        <v>90808010310426000</v>
      </c>
      <c r="D59" s="42">
        <v>111</v>
      </c>
      <c r="E59" s="42">
        <v>266</v>
      </c>
      <c r="F59" s="42">
        <v>30312604</v>
      </c>
      <c r="G59" s="55">
        <f t="shared" si="3"/>
        <v>10624</v>
      </c>
      <c r="H59" s="55">
        <v>10624</v>
      </c>
      <c r="I59" s="56"/>
      <c r="J59" s="56"/>
      <c r="K59" s="56"/>
      <c r="L59" s="40"/>
    </row>
    <row r="60" spans="1:12" ht="12.75">
      <c r="A60" s="35" t="s">
        <v>123</v>
      </c>
      <c r="B60" s="31"/>
      <c r="C60" s="42">
        <v>90808010310426000</v>
      </c>
      <c r="D60" s="42">
        <v>119</v>
      </c>
      <c r="E60" s="42">
        <v>213</v>
      </c>
      <c r="F60" s="42">
        <v>30312604</v>
      </c>
      <c r="G60" s="55">
        <f t="shared" si="3"/>
        <v>1286520</v>
      </c>
      <c r="H60" s="55">
        <v>1286520</v>
      </c>
      <c r="I60" s="56"/>
      <c r="J60" s="56"/>
      <c r="K60" s="56"/>
      <c r="L60" s="40"/>
    </row>
    <row r="61" spans="1:12" ht="12.75">
      <c r="A61" s="54" t="s">
        <v>126</v>
      </c>
      <c r="B61" s="31">
        <v>260</v>
      </c>
      <c r="C61" s="42"/>
      <c r="D61" s="42"/>
      <c r="E61" s="42"/>
      <c r="F61" s="42"/>
      <c r="G61" s="55">
        <f t="shared" si="3"/>
        <v>788000</v>
      </c>
      <c r="H61" s="55">
        <f>H63+H64+H65</f>
        <v>788000</v>
      </c>
      <c r="I61" s="56"/>
      <c r="J61" s="56"/>
      <c r="K61" s="56"/>
      <c r="L61" s="40"/>
    </row>
    <row r="62" spans="1:12" ht="12.75">
      <c r="A62" s="36" t="s">
        <v>33</v>
      </c>
      <c r="B62" s="31"/>
      <c r="C62" s="42"/>
      <c r="D62" s="42"/>
      <c r="E62" s="42"/>
      <c r="F62" s="42"/>
      <c r="G62" s="55"/>
      <c r="H62" s="55"/>
      <c r="I62" s="56"/>
      <c r="J62" s="56"/>
      <c r="K62" s="56"/>
      <c r="L62" s="40"/>
    </row>
    <row r="63" spans="1:12" ht="12.75">
      <c r="A63" s="35" t="s">
        <v>127</v>
      </c>
      <c r="B63" s="31"/>
      <c r="C63" s="42">
        <v>90808010310426000</v>
      </c>
      <c r="D63" s="42">
        <v>244</v>
      </c>
      <c r="E63" s="42">
        <v>222</v>
      </c>
      <c r="F63" s="42">
        <v>30312604</v>
      </c>
      <c r="G63" s="55">
        <f t="shared" si="3"/>
        <v>218000</v>
      </c>
      <c r="H63" s="55">
        <v>218000</v>
      </c>
      <c r="I63" s="56"/>
      <c r="J63" s="56"/>
      <c r="K63" s="56"/>
      <c r="L63" s="40"/>
    </row>
    <row r="64" spans="1:12" ht="12.75">
      <c r="A64" s="35" t="s">
        <v>79</v>
      </c>
      <c r="B64" s="31"/>
      <c r="C64" s="42">
        <v>90808010310426000</v>
      </c>
      <c r="D64" s="42">
        <v>244</v>
      </c>
      <c r="E64" s="42">
        <v>226</v>
      </c>
      <c r="F64" s="42">
        <v>30312604</v>
      </c>
      <c r="G64" s="55">
        <f t="shared" si="3"/>
        <v>300000</v>
      </c>
      <c r="H64" s="55">
        <v>300000</v>
      </c>
      <c r="I64" s="56"/>
      <c r="J64" s="56"/>
      <c r="K64" s="56"/>
      <c r="L64" s="40"/>
    </row>
    <row r="65" spans="1:12" ht="12.75">
      <c r="A65" s="52" t="s">
        <v>81</v>
      </c>
      <c r="B65" s="31"/>
      <c r="C65" s="42">
        <v>90808010310426000</v>
      </c>
      <c r="D65" s="42">
        <v>244</v>
      </c>
      <c r="E65" s="42">
        <v>340</v>
      </c>
      <c r="F65" s="42">
        <v>30312604</v>
      </c>
      <c r="G65" s="55">
        <f t="shared" si="3"/>
        <v>270000</v>
      </c>
      <c r="H65" s="55">
        <v>270000</v>
      </c>
      <c r="I65" s="56"/>
      <c r="J65" s="56"/>
      <c r="K65" s="56"/>
      <c r="L65" s="40"/>
    </row>
    <row r="66" spans="1:12" ht="12.75">
      <c r="A66" s="43" t="s">
        <v>102</v>
      </c>
      <c r="B66" s="31"/>
      <c r="C66" s="42"/>
      <c r="D66" s="42"/>
      <c r="E66" s="42"/>
      <c r="F66" s="42"/>
      <c r="G66" s="55"/>
      <c r="H66" s="55"/>
      <c r="I66" s="55"/>
      <c r="J66" s="55"/>
      <c r="K66" s="55"/>
      <c r="L66" s="55"/>
    </row>
    <row r="67" spans="1:12" ht="12.75">
      <c r="A67" s="54" t="s">
        <v>126</v>
      </c>
      <c r="B67" s="31">
        <v>260</v>
      </c>
      <c r="C67" s="42"/>
      <c r="D67" s="42"/>
      <c r="E67" s="42"/>
      <c r="F67" s="42"/>
      <c r="G67" s="57">
        <f>H67</f>
        <v>832000</v>
      </c>
      <c r="H67" s="57">
        <f>H69+H70+H72+H71</f>
        <v>832000</v>
      </c>
      <c r="I67" s="55"/>
      <c r="J67" s="55"/>
      <c r="K67" s="55"/>
      <c r="L67" s="55"/>
    </row>
    <row r="68" spans="1:12" ht="12.75">
      <c r="A68" s="36" t="s">
        <v>33</v>
      </c>
      <c r="B68" s="31"/>
      <c r="C68" s="42"/>
      <c r="D68" s="42"/>
      <c r="E68" s="42"/>
      <c r="F68" s="42"/>
      <c r="G68" s="55"/>
      <c r="H68" s="55"/>
      <c r="I68" s="55"/>
      <c r="J68" s="55"/>
      <c r="K68" s="55"/>
      <c r="L68" s="55"/>
    </row>
    <row r="69" spans="1:12" ht="12.75">
      <c r="A69" s="35" t="s">
        <v>127</v>
      </c>
      <c r="B69" s="31"/>
      <c r="C69" s="42">
        <v>90808040310526000</v>
      </c>
      <c r="D69" s="42">
        <v>244</v>
      </c>
      <c r="E69" s="42">
        <v>222</v>
      </c>
      <c r="F69" s="42">
        <v>40312606</v>
      </c>
      <c r="G69" s="55">
        <f>H69</f>
        <v>48000</v>
      </c>
      <c r="H69" s="55">
        <v>48000</v>
      </c>
      <c r="I69" s="55"/>
      <c r="J69" s="55"/>
      <c r="K69" s="55"/>
      <c r="L69" s="55"/>
    </row>
    <row r="70" spans="1:12" ht="12.75">
      <c r="A70" s="35" t="s">
        <v>79</v>
      </c>
      <c r="B70" s="31"/>
      <c r="C70" s="42">
        <v>90808040310526000</v>
      </c>
      <c r="D70" s="42">
        <v>244</v>
      </c>
      <c r="E70" s="42">
        <v>226</v>
      </c>
      <c r="F70" s="42">
        <v>40312606</v>
      </c>
      <c r="G70" s="55">
        <f>H70</f>
        <v>357000</v>
      </c>
      <c r="H70" s="55">
        <v>357000</v>
      </c>
      <c r="I70" s="55"/>
      <c r="J70" s="55"/>
      <c r="K70" s="55"/>
      <c r="L70" s="55"/>
    </row>
    <row r="71" spans="1:12" ht="12.75">
      <c r="A71" s="52" t="s">
        <v>80</v>
      </c>
      <c r="B71" s="31"/>
      <c r="C71" s="42">
        <v>90808040310526000</v>
      </c>
      <c r="D71" s="42">
        <v>244</v>
      </c>
      <c r="E71" s="42">
        <v>310</v>
      </c>
      <c r="F71" s="42">
        <v>40312606</v>
      </c>
      <c r="G71" s="55">
        <f>H71</f>
        <v>70000</v>
      </c>
      <c r="H71" s="55">
        <v>70000</v>
      </c>
      <c r="I71" s="55"/>
      <c r="J71" s="55"/>
      <c r="K71" s="55"/>
      <c r="L71" s="55"/>
    </row>
    <row r="72" spans="1:12" ht="12.75">
      <c r="A72" s="52" t="s">
        <v>81</v>
      </c>
      <c r="B72" s="31"/>
      <c r="C72" s="42">
        <v>90808040310526000</v>
      </c>
      <c r="D72" s="42">
        <v>244</v>
      </c>
      <c r="E72" s="42">
        <v>340</v>
      </c>
      <c r="F72" s="42">
        <v>40312606</v>
      </c>
      <c r="G72" s="55">
        <f>H72</f>
        <v>357000</v>
      </c>
      <c r="H72" s="55">
        <v>357000</v>
      </c>
      <c r="I72" s="55"/>
      <c r="J72" s="55"/>
      <c r="K72" s="55"/>
      <c r="L72" s="55"/>
    </row>
    <row r="73" spans="1:12" ht="14.25" customHeight="1">
      <c r="A73" s="43" t="s">
        <v>103</v>
      </c>
      <c r="B73" s="31"/>
      <c r="C73" s="42"/>
      <c r="D73" s="42"/>
      <c r="E73" s="42"/>
      <c r="F73" s="42"/>
      <c r="G73" s="57">
        <f aca="true" t="shared" si="4" ref="G73:G78">I73</f>
        <v>3384322</v>
      </c>
      <c r="H73" s="57"/>
      <c r="I73" s="57">
        <f>I74</f>
        <v>3384322</v>
      </c>
      <c r="J73" s="55"/>
      <c r="K73" s="55"/>
      <c r="L73" s="55"/>
    </row>
    <row r="74" spans="1:12" ht="12.75">
      <c r="A74" s="54" t="s">
        <v>126</v>
      </c>
      <c r="B74" s="31">
        <v>260</v>
      </c>
      <c r="C74" s="42"/>
      <c r="D74" s="42"/>
      <c r="E74" s="42"/>
      <c r="F74" s="42"/>
      <c r="G74" s="55">
        <f t="shared" si="4"/>
        <v>3384322</v>
      </c>
      <c r="H74" s="55"/>
      <c r="I74" s="55">
        <v>3384322</v>
      </c>
      <c r="J74" s="55"/>
      <c r="K74" s="55"/>
      <c r="L74" s="55"/>
    </row>
    <row r="75" spans="1:12" ht="12.75" customHeight="1">
      <c r="A75" s="35" t="s">
        <v>78</v>
      </c>
      <c r="B75" s="31"/>
      <c r="C75" s="42">
        <v>90808010310126300</v>
      </c>
      <c r="D75" s="42">
        <v>243</v>
      </c>
      <c r="E75" s="42">
        <v>225</v>
      </c>
      <c r="F75" s="42">
        <v>10312631</v>
      </c>
      <c r="G75" s="55">
        <f t="shared" si="4"/>
        <v>3384322</v>
      </c>
      <c r="H75" s="55"/>
      <c r="I75" s="55">
        <v>3384322</v>
      </c>
      <c r="J75" s="55"/>
      <c r="K75" s="55"/>
      <c r="L75" s="55"/>
    </row>
    <row r="76" spans="1:12" ht="20.25" customHeight="1" hidden="1">
      <c r="A76" s="43" t="s">
        <v>128</v>
      </c>
      <c r="B76" s="31"/>
      <c r="C76" s="42"/>
      <c r="D76" s="42"/>
      <c r="E76" s="42"/>
      <c r="F76" s="42"/>
      <c r="G76" s="57">
        <f t="shared" si="4"/>
        <v>0</v>
      </c>
      <c r="H76" s="57"/>
      <c r="I76" s="57">
        <f>I77+I78</f>
        <v>0</v>
      </c>
      <c r="J76" s="55"/>
      <c r="K76" s="55"/>
      <c r="L76" s="55"/>
    </row>
    <row r="77" spans="1:12" ht="16.5" customHeight="1" hidden="1">
      <c r="A77" s="35" t="s">
        <v>79</v>
      </c>
      <c r="B77" s="31"/>
      <c r="C77" s="42">
        <v>90808010310126600</v>
      </c>
      <c r="D77" s="42">
        <v>244</v>
      </c>
      <c r="E77" s="42">
        <v>226</v>
      </c>
      <c r="F77" s="42">
        <v>10312661</v>
      </c>
      <c r="G77" s="55">
        <f t="shared" si="4"/>
        <v>0</v>
      </c>
      <c r="H77" s="55"/>
      <c r="I77" s="55">
        <v>0</v>
      </c>
      <c r="J77" s="55"/>
      <c r="K77" s="55"/>
      <c r="L77" s="55"/>
    </row>
    <row r="78" spans="1:12" ht="12.75" hidden="1">
      <c r="A78" s="52" t="s">
        <v>80</v>
      </c>
      <c r="B78" s="31"/>
      <c r="C78" s="42">
        <v>90808010310126600</v>
      </c>
      <c r="D78" s="51">
        <v>407</v>
      </c>
      <c r="E78" s="51">
        <v>310</v>
      </c>
      <c r="F78" s="42">
        <v>10312661</v>
      </c>
      <c r="G78" s="55">
        <f t="shared" si="4"/>
        <v>0</v>
      </c>
      <c r="H78" s="55"/>
      <c r="I78" s="55">
        <v>0</v>
      </c>
      <c r="J78" s="55"/>
      <c r="K78" s="55"/>
      <c r="L78" s="55"/>
    </row>
    <row r="79" spans="1:12" ht="23.25">
      <c r="A79" s="58" t="s">
        <v>141</v>
      </c>
      <c r="B79" s="31">
        <v>210</v>
      </c>
      <c r="C79" s="42"/>
      <c r="D79" s="51"/>
      <c r="E79" s="51"/>
      <c r="F79" s="42"/>
      <c r="G79" s="57">
        <f>K79</f>
        <v>1500000</v>
      </c>
      <c r="H79" s="57"/>
      <c r="I79" s="57"/>
      <c r="J79" s="57"/>
      <c r="K79" s="57">
        <f>K80</f>
        <v>1500000</v>
      </c>
      <c r="L79" s="55"/>
    </row>
    <row r="80" spans="1:12" ht="12.75">
      <c r="A80" s="54" t="s">
        <v>126</v>
      </c>
      <c r="B80" s="31">
        <v>260</v>
      </c>
      <c r="C80" s="42"/>
      <c r="D80" s="51"/>
      <c r="E80" s="51"/>
      <c r="F80" s="42"/>
      <c r="G80" s="55">
        <f aca="true" t="shared" si="5" ref="G80:G86">K80</f>
        <v>1500000</v>
      </c>
      <c r="H80" s="55"/>
      <c r="I80" s="55"/>
      <c r="J80" s="55"/>
      <c r="K80" s="55">
        <f>K82+K83+K84+K85+K86</f>
        <v>1500000</v>
      </c>
      <c r="L80" s="40"/>
    </row>
    <row r="81" spans="1:12" ht="12.75">
      <c r="A81" s="36" t="s">
        <v>33</v>
      </c>
      <c r="B81" s="31"/>
      <c r="C81" s="42"/>
      <c r="D81" s="51"/>
      <c r="E81" s="51"/>
      <c r="F81" s="42"/>
      <c r="G81" s="55"/>
      <c r="H81" s="55"/>
      <c r="I81" s="55"/>
      <c r="J81" s="55"/>
      <c r="K81" s="55"/>
      <c r="L81" s="40"/>
    </row>
    <row r="82" spans="1:12" ht="12.75">
      <c r="A82" s="35" t="s">
        <v>127</v>
      </c>
      <c r="B82" s="31"/>
      <c r="C82" s="42">
        <v>90808010310226000</v>
      </c>
      <c r="D82" s="51">
        <v>244</v>
      </c>
      <c r="E82" s="51">
        <v>222</v>
      </c>
      <c r="F82" s="42">
        <v>0</v>
      </c>
      <c r="G82" s="55">
        <f t="shared" si="5"/>
        <v>20000</v>
      </c>
      <c r="H82" s="55"/>
      <c r="I82" s="55"/>
      <c r="J82" s="55"/>
      <c r="K82" s="55">
        <v>20000</v>
      </c>
      <c r="L82" s="40"/>
    </row>
    <row r="83" spans="1:12" ht="12.75">
      <c r="A83" s="35" t="s">
        <v>79</v>
      </c>
      <c r="B83" s="31"/>
      <c r="C83" s="42">
        <v>90808010310226000</v>
      </c>
      <c r="D83" s="51">
        <v>244</v>
      </c>
      <c r="E83" s="51">
        <v>226</v>
      </c>
      <c r="F83" s="42">
        <v>0</v>
      </c>
      <c r="G83" s="55">
        <f t="shared" si="5"/>
        <v>80000</v>
      </c>
      <c r="H83" s="55"/>
      <c r="I83" s="55"/>
      <c r="J83" s="55"/>
      <c r="K83" s="55">
        <v>80000</v>
      </c>
      <c r="L83" s="40"/>
    </row>
    <row r="84" spans="1:12" ht="12.75">
      <c r="A84" s="35" t="s">
        <v>82</v>
      </c>
      <c r="B84" s="31"/>
      <c r="C84" s="42">
        <v>90808010310226000</v>
      </c>
      <c r="D84" s="51">
        <v>244</v>
      </c>
      <c r="E84" s="51">
        <v>290</v>
      </c>
      <c r="F84" s="42">
        <v>0</v>
      </c>
      <c r="G84" s="55">
        <f t="shared" si="5"/>
        <v>100000</v>
      </c>
      <c r="H84" s="55"/>
      <c r="I84" s="55"/>
      <c r="J84" s="55"/>
      <c r="K84" s="55">
        <v>100000</v>
      </c>
      <c r="L84" s="40"/>
    </row>
    <row r="85" spans="1:12" ht="12.75">
      <c r="A85" s="52" t="s">
        <v>80</v>
      </c>
      <c r="B85" s="31"/>
      <c r="C85" s="42">
        <v>90808010310226000</v>
      </c>
      <c r="D85" s="51">
        <v>244</v>
      </c>
      <c r="E85" s="51">
        <v>310</v>
      </c>
      <c r="F85" s="42">
        <v>0</v>
      </c>
      <c r="G85" s="55">
        <f t="shared" si="5"/>
        <v>500000</v>
      </c>
      <c r="H85" s="55"/>
      <c r="I85" s="55"/>
      <c r="J85" s="55"/>
      <c r="K85" s="55">
        <v>500000</v>
      </c>
      <c r="L85" s="40"/>
    </row>
    <row r="86" spans="1:12" ht="12.75">
      <c r="A86" s="52" t="s">
        <v>81</v>
      </c>
      <c r="B86" s="31"/>
      <c r="C86" s="42">
        <v>90808010310226000</v>
      </c>
      <c r="D86" s="51">
        <v>244</v>
      </c>
      <c r="E86" s="51">
        <v>340</v>
      </c>
      <c r="F86" s="42">
        <v>0</v>
      </c>
      <c r="G86" s="55">
        <f t="shared" si="5"/>
        <v>800000</v>
      </c>
      <c r="H86" s="55"/>
      <c r="I86" s="55"/>
      <c r="J86" s="55"/>
      <c r="K86" s="55">
        <v>800000</v>
      </c>
      <c r="L86" s="40"/>
    </row>
    <row r="87" spans="1:12" ht="12.75">
      <c r="A87" s="35" t="s">
        <v>17</v>
      </c>
      <c r="B87" s="31">
        <v>500</v>
      </c>
      <c r="C87" s="42" t="s">
        <v>130</v>
      </c>
      <c r="D87" s="42"/>
      <c r="E87" s="42"/>
      <c r="F87" s="42"/>
      <c r="G87" s="40"/>
      <c r="H87" s="40"/>
      <c r="I87" s="40"/>
      <c r="J87" s="40"/>
      <c r="K87" s="40"/>
      <c r="L87" s="40"/>
    </row>
    <row r="88" spans="1:12" ht="12.75">
      <c r="A88" s="35" t="s">
        <v>18</v>
      </c>
      <c r="B88" s="31">
        <v>600</v>
      </c>
      <c r="C88" s="42" t="s">
        <v>130</v>
      </c>
      <c r="D88" s="42"/>
      <c r="E88" s="42"/>
      <c r="F88" s="42"/>
      <c r="G88" s="40">
        <f aca="true" t="shared" si="6" ref="G88:L88">G87+G8-G19</f>
        <v>0</v>
      </c>
      <c r="H88" s="40">
        <f t="shared" si="6"/>
        <v>0</v>
      </c>
      <c r="I88" s="40">
        <f t="shared" si="6"/>
        <v>0</v>
      </c>
      <c r="J88" s="40">
        <f t="shared" si="6"/>
        <v>0</v>
      </c>
      <c r="K88" s="40">
        <f t="shared" si="6"/>
        <v>0</v>
      </c>
      <c r="L88" s="40">
        <f t="shared" si="6"/>
        <v>0</v>
      </c>
    </row>
  </sheetData>
  <sheetProtection/>
  <mergeCells count="15">
    <mergeCell ref="H5:L5"/>
    <mergeCell ref="H6:H7"/>
    <mergeCell ref="I6:I7"/>
    <mergeCell ref="J6:J7"/>
    <mergeCell ref="K6:L6"/>
    <mergeCell ref="A2:L2"/>
    <mergeCell ref="A3:L3"/>
    <mergeCell ref="A4:A7"/>
    <mergeCell ref="B4:B7"/>
    <mergeCell ref="C4:C7"/>
    <mergeCell ref="D4:D7"/>
    <mergeCell ref="E4:E7"/>
    <mergeCell ref="F4:F7"/>
    <mergeCell ref="G4:L4"/>
    <mergeCell ref="G5:G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25.125" style="0" customWidth="1"/>
    <col min="2" max="2" width="6.75390625" style="0" customWidth="1"/>
    <col min="3" max="3" width="8.75390625" style="41" customWidth="1"/>
    <col min="4" max="4" width="10.375" style="41" customWidth="1"/>
    <col min="5" max="5" width="9.25390625" style="41" customWidth="1"/>
    <col min="6" max="6" width="11.375" style="41" customWidth="1"/>
    <col min="7" max="7" width="14.125" style="37" customWidth="1"/>
    <col min="8" max="8" width="12.375" style="37" customWidth="1"/>
    <col min="9" max="9" width="13.00390625" style="37" customWidth="1"/>
    <col min="10" max="10" width="7.875" style="37" customWidth="1"/>
    <col min="11" max="11" width="9.875" style="37" customWidth="1"/>
    <col min="12" max="12" width="8.125" style="37" customWidth="1"/>
  </cols>
  <sheetData>
    <row r="1" ht="12.75">
      <c r="K1" s="44" t="s">
        <v>131</v>
      </c>
    </row>
    <row r="2" spans="1:12" ht="15.75">
      <c r="A2" s="147" t="s">
        <v>21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8"/>
    </row>
    <row r="3" spans="1:12" ht="21" customHeight="1">
      <c r="A3" s="149" t="s">
        <v>142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8"/>
    </row>
    <row r="4" spans="1:12" ht="24.75" customHeight="1">
      <c r="A4" s="134" t="s">
        <v>0</v>
      </c>
      <c r="B4" s="177" t="s">
        <v>1</v>
      </c>
      <c r="C4" s="177" t="s">
        <v>132</v>
      </c>
      <c r="D4" s="158" t="s">
        <v>22</v>
      </c>
      <c r="E4" s="159"/>
      <c r="F4" s="159"/>
      <c r="G4" s="159"/>
      <c r="H4" s="159"/>
      <c r="I4" s="159"/>
      <c r="J4" s="159"/>
      <c r="K4" s="159"/>
      <c r="L4" s="160"/>
    </row>
    <row r="5" spans="1:12" ht="18" customHeight="1">
      <c r="A5" s="175"/>
      <c r="B5" s="175"/>
      <c r="C5" s="175"/>
      <c r="D5" s="165" t="s">
        <v>23</v>
      </c>
      <c r="E5" s="166"/>
      <c r="F5" s="167"/>
      <c r="G5" s="158" t="s">
        <v>24</v>
      </c>
      <c r="H5" s="159"/>
      <c r="I5" s="159"/>
      <c r="J5" s="159"/>
      <c r="K5" s="159"/>
      <c r="L5" s="160"/>
    </row>
    <row r="6" spans="1:12" ht="65.25" customHeight="1">
      <c r="A6" s="175"/>
      <c r="B6" s="175"/>
      <c r="C6" s="175"/>
      <c r="D6" s="168"/>
      <c r="E6" s="169"/>
      <c r="F6" s="170"/>
      <c r="G6" s="158" t="s">
        <v>133</v>
      </c>
      <c r="H6" s="159"/>
      <c r="I6" s="160"/>
      <c r="J6" s="158" t="s">
        <v>134</v>
      </c>
      <c r="K6" s="159"/>
      <c r="L6" s="160"/>
    </row>
    <row r="7" spans="1:12" ht="83.25" customHeight="1">
      <c r="A7" s="176"/>
      <c r="B7" s="176"/>
      <c r="C7" s="176"/>
      <c r="D7" s="45" t="s">
        <v>149</v>
      </c>
      <c r="E7" s="45" t="s">
        <v>135</v>
      </c>
      <c r="F7" s="45" t="s">
        <v>150</v>
      </c>
      <c r="G7" s="45" t="s">
        <v>149</v>
      </c>
      <c r="H7" s="45" t="s">
        <v>135</v>
      </c>
      <c r="I7" s="45" t="s">
        <v>150</v>
      </c>
      <c r="J7" s="45" t="s">
        <v>149</v>
      </c>
      <c r="K7" s="45" t="s">
        <v>135</v>
      </c>
      <c r="L7" s="45" t="s">
        <v>151</v>
      </c>
    </row>
    <row r="8" spans="1:12" ht="44.25" customHeight="1">
      <c r="A8" s="35" t="s">
        <v>136</v>
      </c>
      <c r="B8" s="46" t="s">
        <v>25</v>
      </c>
      <c r="C8" s="42"/>
      <c r="D8" s="42">
        <v>44992278</v>
      </c>
      <c r="E8" s="42">
        <v>44992278</v>
      </c>
      <c r="F8" s="42">
        <v>44992278</v>
      </c>
      <c r="G8" s="42">
        <v>44992278</v>
      </c>
      <c r="H8" s="42">
        <v>44992278</v>
      </c>
      <c r="I8" s="42">
        <v>44992278</v>
      </c>
      <c r="J8" s="40"/>
      <c r="K8" s="40"/>
      <c r="L8" s="40"/>
    </row>
    <row r="9" spans="1:12" ht="40.5" customHeight="1">
      <c r="A9" s="35" t="s">
        <v>137</v>
      </c>
      <c r="B9" s="46" t="s">
        <v>26</v>
      </c>
      <c r="C9" s="42"/>
      <c r="D9" s="42"/>
      <c r="E9" s="42"/>
      <c r="F9" s="42"/>
      <c r="G9" s="42"/>
      <c r="H9" s="42"/>
      <c r="I9" s="42"/>
      <c r="J9" s="40"/>
      <c r="K9" s="40"/>
      <c r="L9" s="40"/>
    </row>
    <row r="10" spans="1:12" ht="36.75" customHeight="1">
      <c r="A10" s="32" t="s">
        <v>138</v>
      </c>
      <c r="B10" s="46" t="s">
        <v>27</v>
      </c>
      <c r="C10" s="42"/>
      <c r="D10" s="42">
        <v>44992278</v>
      </c>
      <c r="E10" s="42">
        <v>44992278</v>
      </c>
      <c r="F10" s="42">
        <v>44992278</v>
      </c>
      <c r="G10" s="42">
        <v>44992278</v>
      </c>
      <c r="H10" s="42">
        <v>44992278</v>
      </c>
      <c r="I10" s="42">
        <v>44992278</v>
      </c>
      <c r="J10" s="40"/>
      <c r="K10" s="40"/>
      <c r="L10" s="40"/>
    </row>
    <row r="11" spans="1:12" ht="12.75">
      <c r="A11" s="48"/>
      <c r="B11" s="48"/>
      <c r="C11" s="49"/>
      <c r="D11" s="49"/>
      <c r="E11" s="49"/>
      <c r="F11" s="49"/>
      <c r="G11" s="50"/>
      <c r="H11" s="50"/>
      <c r="I11" s="50"/>
      <c r="J11" s="50"/>
      <c r="K11" s="50"/>
      <c r="L11" s="50"/>
    </row>
    <row r="12" spans="1:12" ht="12.75">
      <c r="A12" s="48"/>
      <c r="B12" s="48"/>
      <c r="C12" s="49"/>
      <c r="D12" s="49"/>
      <c r="E12" s="49"/>
      <c r="F12" s="49"/>
      <c r="G12" s="50"/>
      <c r="H12" s="50"/>
      <c r="I12" s="50"/>
      <c r="J12" s="50"/>
      <c r="K12" s="50"/>
      <c r="L12" s="50"/>
    </row>
    <row r="13" spans="1:12" ht="12.75">
      <c r="A13" s="48"/>
      <c r="B13" s="48"/>
      <c r="C13" s="49"/>
      <c r="D13" s="49"/>
      <c r="E13" s="49"/>
      <c r="F13" s="49"/>
      <c r="G13" s="50"/>
      <c r="H13" s="50"/>
      <c r="I13" s="50"/>
      <c r="J13" s="50"/>
      <c r="K13" s="47" t="s">
        <v>13</v>
      </c>
      <c r="L13" s="50"/>
    </row>
    <row r="14" spans="1:12" ht="15.75">
      <c r="A14" s="161" t="s">
        <v>14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</row>
    <row r="15" spans="1:12" ht="15.75">
      <c r="A15" s="163" t="s">
        <v>145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</row>
    <row r="16" spans="1:12" ht="12.75">
      <c r="A16" s="48"/>
      <c r="B16" s="48"/>
      <c r="C16" s="49"/>
      <c r="D16" s="49"/>
      <c r="E16" s="49"/>
      <c r="F16" s="49"/>
      <c r="G16" s="50"/>
      <c r="H16" s="50"/>
      <c r="I16" s="50"/>
      <c r="J16" s="50"/>
      <c r="K16" s="50"/>
      <c r="L16" s="50"/>
    </row>
    <row r="17" spans="1:12" ht="29.25" customHeight="1">
      <c r="A17" s="152" t="s">
        <v>0</v>
      </c>
      <c r="B17" s="152"/>
      <c r="C17" s="152"/>
      <c r="D17" s="152"/>
      <c r="E17" s="153" t="s">
        <v>1</v>
      </c>
      <c r="F17" s="153"/>
      <c r="G17" s="154" t="s">
        <v>139</v>
      </c>
      <c r="H17" s="154"/>
      <c r="I17" s="154"/>
      <c r="J17" s="154"/>
      <c r="K17" s="154"/>
      <c r="L17" s="154"/>
    </row>
    <row r="18" spans="1:12" ht="12.75">
      <c r="A18" s="155" t="s">
        <v>17</v>
      </c>
      <c r="B18" s="155"/>
      <c r="C18" s="155"/>
      <c r="D18" s="155"/>
      <c r="E18" s="156" t="s">
        <v>2</v>
      </c>
      <c r="F18" s="156"/>
      <c r="G18" s="157"/>
      <c r="H18" s="157"/>
      <c r="I18" s="157"/>
      <c r="J18" s="157"/>
      <c r="K18" s="157"/>
      <c r="L18" s="157"/>
    </row>
    <row r="19" spans="1:12" ht="12.75">
      <c r="A19" s="155" t="s">
        <v>18</v>
      </c>
      <c r="B19" s="155"/>
      <c r="C19" s="155"/>
      <c r="D19" s="155"/>
      <c r="E19" s="156" t="s">
        <v>3</v>
      </c>
      <c r="F19" s="156"/>
      <c r="G19" s="157"/>
      <c r="H19" s="157"/>
      <c r="I19" s="157"/>
      <c r="J19" s="157"/>
      <c r="K19" s="157"/>
      <c r="L19" s="157"/>
    </row>
    <row r="20" spans="1:12" ht="12.75">
      <c r="A20" s="155" t="s">
        <v>140</v>
      </c>
      <c r="B20" s="155"/>
      <c r="C20" s="155"/>
      <c r="D20" s="155"/>
      <c r="E20" s="156" t="s">
        <v>4</v>
      </c>
      <c r="F20" s="156"/>
      <c r="G20" s="157"/>
      <c r="H20" s="157"/>
      <c r="I20" s="157"/>
      <c r="J20" s="157"/>
      <c r="K20" s="157"/>
      <c r="L20" s="157"/>
    </row>
    <row r="21" spans="1:12" ht="12.75">
      <c r="A21" s="178"/>
      <c r="B21" s="179"/>
      <c r="C21" s="179"/>
      <c r="D21" s="180"/>
      <c r="E21" s="181"/>
      <c r="F21" s="182"/>
      <c r="G21" s="172"/>
      <c r="H21" s="173"/>
      <c r="I21" s="173"/>
      <c r="J21" s="173"/>
      <c r="K21" s="173"/>
      <c r="L21" s="174"/>
    </row>
    <row r="22" spans="1:12" ht="12.75">
      <c r="A22" s="178" t="s">
        <v>19</v>
      </c>
      <c r="B22" s="179"/>
      <c r="C22" s="179"/>
      <c r="D22" s="180"/>
      <c r="E22" s="181" t="s">
        <v>20</v>
      </c>
      <c r="F22" s="182"/>
      <c r="G22" s="172"/>
      <c r="H22" s="173"/>
      <c r="I22" s="173"/>
      <c r="J22" s="173"/>
      <c r="K22" s="173"/>
      <c r="L22" s="174"/>
    </row>
    <row r="23" spans="1:12" ht="12.75">
      <c r="A23" s="171"/>
      <c r="B23" s="171"/>
      <c r="C23" s="171"/>
      <c r="D23" s="171"/>
      <c r="E23" s="156"/>
      <c r="F23" s="156"/>
      <c r="G23" s="157"/>
      <c r="H23" s="157"/>
      <c r="I23" s="157"/>
      <c r="J23" s="157"/>
      <c r="K23" s="157"/>
      <c r="L23" s="157"/>
    </row>
    <row r="24" spans="1:12" ht="12.75">
      <c r="A24" s="48"/>
      <c r="B24" s="48"/>
      <c r="C24" s="49"/>
      <c r="D24" s="49"/>
      <c r="E24" s="49"/>
      <c r="F24" s="49"/>
      <c r="G24" s="50"/>
      <c r="H24" s="50"/>
      <c r="I24" s="50"/>
      <c r="J24" s="50"/>
      <c r="K24" s="50"/>
      <c r="L24" s="50"/>
    </row>
    <row r="25" spans="1:12" ht="12.75">
      <c r="A25" s="48"/>
      <c r="B25" s="48"/>
      <c r="C25" s="49"/>
      <c r="D25" s="49"/>
      <c r="E25" s="49"/>
      <c r="F25" s="49"/>
      <c r="G25" s="50"/>
      <c r="H25" s="50"/>
      <c r="I25" s="50"/>
      <c r="J25" s="50"/>
      <c r="K25" s="50"/>
      <c r="L25" s="50"/>
    </row>
  </sheetData>
  <sheetProtection/>
  <mergeCells count="33">
    <mergeCell ref="A2:L2"/>
    <mergeCell ref="A3:L3"/>
    <mergeCell ref="A4:A7"/>
    <mergeCell ref="B4:B7"/>
    <mergeCell ref="C4:C7"/>
    <mergeCell ref="A22:D22"/>
    <mergeCell ref="A21:D21"/>
    <mergeCell ref="E21:F21"/>
    <mergeCell ref="E22:F22"/>
    <mergeCell ref="G21:L21"/>
    <mergeCell ref="A23:D23"/>
    <mergeCell ref="E23:F23"/>
    <mergeCell ref="G23:L23"/>
    <mergeCell ref="A19:D19"/>
    <mergeCell ref="E19:F19"/>
    <mergeCell ref="G19:L19"/>
    <mergeCell ref="G22:L22"/>
    <mergeCell ref="D4:L4"/>
    <mergeCell ref="G5:L5"/>
    <mergeCell ref="G6:I6"/>
    <mergeCell ref="J6:L6"/>
    <mergeCell ref="A14:L14"/>
    <mergeCell ref="A15:L15"/>
    <mergeCell ref="D5:F6"/>
    <mergeCell ref="A17:D17"/>
    <mergeCell ref="E17:F17"/>
    <mergeCell ref="G17:L17"/>
    <mergeCell ref="A20:D20"/>
    <mergeCell ref="E20:F20"/>
    <mergeCell ref="G20:L20"/>
    <mergeCell ref="A18:D18"/>
    <mergeCell ref="E18:F18"/>
    <mergeCell ref="G18:L18"/>
  </mergeCells>
  <printOptions/>
  <pageMargins left="0.5118110236220472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BA28" sqref="BA28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117" t="s">
        <v>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</row>
    <row r="5" spans="1:99" ht="15.75">
      <c r="A5" s="87" t="s">
        <v>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8"/>
      <c r="AY5" s="86" t="s">
        <v>1</v>
      </c>
      <c r="AZ5" s="87"/>
      <c r="BA5" s="87"/>
      <c r="BB5" s="87"/>
      <c r="BC5" s="87"/>
      <c r="BD5" s="87"/>
      <c r="BE5" s="87"/>
      <c r="BF5" s="87"/>
      <c r="BG5" s="88"/>
      <c r="BH5" s="86" t="s">
        <v>12</v>
      </c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</row>
    <row r="6" spans="1:99" ht="16.5" thickBot="1">
      <c r="A6" s="78">
        <v>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9"/>
      <c r="AY6" s="86">
        <v>2</v>
      </c>
      <c r="AZ6" s="87"/>
      <c r="BA6" s="87"/>
      <c r="BB6" s="87"/>
      <c r="BC6" s="87"/>
      <c r="BD6" s="87"/>
      <c r="BE6" s="87"/>
      <c r="BF6" s="87"/>
      <c r="BG6" s="88"/>
      <c r="BH6" s="86">
        <v>3</v>
      </c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</row>
    <row r="7" spans="1:99" ht="15.75">
      <c r="A7" s="204" t="s">
        <v>7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5"/>
      <c r="AY7" s="206" t="s">
        <v>2</v>
      </c>
      <c r="AZ7" s="207"/>
      <c r="BA7" s="207"/>
      <c r="BB7" s="207"/>
      <c r="BC7" s="207"/>
      <c r="BD7" s="207"/>
      <c r="BE7" s="207"/>
      <c r="BF7" s="207"/>
      <c r="BG7" s="208"/>
      <c r="BH7" s="209">
        <v>0</v>
      </c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1"/>
    </row>
    <row r="8" spans="1:99" ht="15.75">
      <c r="A8" s="212" t="s">
        <v>8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3"/>
      <c r="AY8" s="187" t="s">
        <v>3</v>
      </c>
      <c r="AZ8" s="188"/>
      <c r="BA8" s="188"/>
      <c r="BB8" s="188"/>
      <c r="BC8" s="188"/>
      <c r="BD8" s="188"/>
      <c r="BE8" s="188"/>
      <c r="BF8" s="188"/>
      <c r="BG8" s="189"/>
      <c r="BH8" s="195">
        <v>0</v>
      </c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7"/>
    </row>
    <row r="9" spans="1:99" ht="15.75">
      <c r="A9" s="183" t="s">
        <v>9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4"/>
      <c r="AY9" s="190"/>
      <c r="AZ9" s="191"/>
      <c r="BA9" s="191"/>
      <c r="BB9" s="191"/>
      <c r="BC9" s="191"/>
      <c r="BD9" s="191"/>
      <c r="BE9" s="191"/>
      <c r="BF9" s="191"/>
      <c r="BG9" s="192"/>
      <c r="BH9" s="198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200"/>
    </row>
    <row r="10" spans="1:99" ht="15.75">
      <c r="A10" s="185" t="s">
        <v>10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6"/>
      <c r="AY10" s="193"/>
      <c r="AZ10" s="118"/>
      <c r="BA10" s="118"/>
      <c r="BB10" s="118"/>
      <c r="BC10" s="118"/>
      <c r="BD10" s="118"/>
      <c r="BE10" s="118"/>
      <c r="BF10" s="118"/>
      <c r="BG10" s="194"/>
      <c r="BH10" s="201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3"/>
    </row>
    <row r="11" spans="1:99" ht="16.5" thickBot="1">
      <c r="A11" s="204" t="s">
        <v>11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5"/>
      <c r="AY11" s="216" t="s">
        <v>4</v>
      </c>
      <c r="AZ11" s="217"/>
      <c r="BA11" s="217"/>
      <c r="BB11" s="217"/>
      <c r="BC11" s="217"/>
      <c r="BD11" s="217"/>
      <c r="BE11" s="217"/>
      <c r="BF11" s="217"/>
      <c r="BG11" s="218"/>
      <c r="BH11" s="219">
        <v>0</v>
      </c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1"/>
    </row>
    <row r="14" spans="2:80" ht="15.75">
      <c r="B14" s="1" t="s">
        <v>76</v>
      </c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 t="s">
        <v>99</v>
      </c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</row>
    <row r="15" spans="3:80" ht="10.5" customHeight="1">
      <c r="C15" s="25" t="s">
        <v>74</v>
      </c>
      <c r="AV15" s="214" t="s">
        <v>56</v>
      </c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 t="s">
        <v>57</v>
      </c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</row>
    <row r="17" spans="2:80" ht="14.25" customHeight="1">
      <c r="B17" s="1" t="s">
        <v>90</v>
      </c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 t="s">
        <v>106</v>
      </c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</row>
    <row r="18" spans="48:80" ht="15.75">
      <c r="AV18" s="214" t="s">
        <v>56</v>
      </c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 t="s">
        <v>57</v>
      </c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</row>
    <row r="20" spans="2:80" ht="15.75">
      <c r="B20" s="1" t="s">
        <v>75</v>
      </c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 t="s">
        <v>92</v>
      </c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</row>
    <row r="21" spans="2:80" ht="13.5" customHeight="1">
      <c r="B21" s="1" t="s">
        <v>91</v>
      </c>
      <c r="AV21" s="214" t="s">
        <v>56</v>
      </c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 t="s">
        <v>57</v>
      </c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</row>
    <row r="23" ht="15.75">
      <c r="D23" s="1" t="s">
        <v>155</v>
      </c>
    </row>
  </sheetData>
  <sheetProtection/>
  <mergeCells count="30"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economist</cp:lastModifiedBy>
  <cp:lastPrinted>2019-01-31T05:55:33Z</cp:lastPrinted>
  <dcterms:created xsi:type="dcterms:W3CDTF">2004-09-19T06:34:55Z</dcterms:created>
  <dcterms:modified xsi:type="dcterms:W3CDTF">2019-01-31T07:05:45Z</dcterms:modified>
  <cp:category/>
  <cp:version/>
  <cp:contentType/>
  <cp:contentStatus/>
</cp:coreProperties>
</file>