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<sst xmlns="http://schemas.openxmlformats.org/spreadsheetml/2006/main" count="244" uniqueCount="239">
  <si>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</si>
  <si>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</si>
  <si>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</si>
  <si>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</si>
  <si>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</si>
  <si>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</si>
  <si>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</si>
  <si>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</si>
  <si>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</si>
  <si>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</si>
  <si>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</si>
  <si>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</si>
  <si>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</si>
  <si>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</si>
  <si>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</si>
  <si>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</si>
  <si>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</si>
  <si>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</si>
  <si>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</si>
  <si>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</si>
  <si>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</si>
  <si>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</si>
  <si>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</si>
  <si>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</si>
  <si>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</si>
  <si>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</si>
  <si>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</si>
  <si>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</si>
  <si>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</si>
  <si>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</si>
  <si>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</si>
  <si>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</si>
  <si>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</si>
  <si>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</si>
  <si>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</si>
  <si>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</si>
  <si>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</si>
  <si>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</si>
  <si>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</si>
  <si>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</si>
  <si>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</si>
  <si>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</si>
  <si>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</si>
  <si>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</si>
  <si>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</si>
  <si>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</si>
  <si>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</si>
  <si>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</si>
  <si>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</si>
  <si>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</si>
  <si>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</si>
  <si>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</si>
  <si>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</si>
  <si>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</si>
  <si>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</si>
  <si>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</si>
  <si>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</si>
  <si>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</si>
  <si>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</si>
  <si>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</si>
  <si>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</si>
  <si>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</si>
  <si>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</si>
  <si>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</si>
  <si>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</si>
  <si>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</si>
  <si>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</si>
  <si>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</si>
  <si>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</si>
  <si>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</si>
  <si>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</si>
  <si>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</si>
  <si>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</si>
  <si>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</si>
  <si>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</si>
  <si>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</si>
  <si>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</si>
  <si>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</si>
  <si>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</si>
  <si>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</si>
  <si>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</si>
  <si>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</si>
  <si>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</si>
  <si>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</si>
  <si>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</si>
  <si>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</si>
  <si>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</si>
  <si>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</si>
  <si>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</si>
  <si>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</si>
  <si>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</si>
  <si>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</si>
  <si>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</si>
  <si>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</si>
  <si>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</si>
  <si>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</si>
  <si>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</si>
  <si>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</si>
  <si>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</si>
  <si>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</si>
  <si>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</si>
  <si>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</si>
  <si>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</si>
  <si>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</si>
  <si>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</si>
  <si>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</si>
  <si>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</si>
  <si>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</si>
  <si>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</si>
  <si>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</si>
  <si>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</si>
  <si>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</si>
  <si>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</si>
  <si>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</si>
  <si>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</si>
  <si>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</si>
  <si>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</si>
  <si>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</si>
  <si>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</si>
  <si>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</si>
  <si>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</si>
  <si>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</si>
  <si>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</si>
  <si>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</si>
  <si>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</si>
  <si>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</si>
  <si>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</si>
  <si>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</si>
  <si>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</si>
  <si>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</si>
  <si>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</si>
  <si>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</si>
  <si>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</si>
  <si>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</si>
  <si>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</si>
  <si>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</si>
  <si>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</si>
  <si>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</si>
  <si>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</si>
  <si>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</si>
  <si>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</si>
  <si>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</si>
  <si>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</si>
  <si>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</si>
  <si>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</si>
  <si>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</si>
  <si>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</si>
  <si>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</si>
  <si>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</si>
  <si>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</si>
  <si>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</si>
  <si>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</si>
  <si>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</si>
  <si>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</si>
  <si>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</si>
  <si>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</si>
  <si>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</si>
  <si>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</si>
  <si>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</si>
  <si>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</si>
  <si>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</si>
  <si>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</si>
  <si>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</si>
  <si>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</si>
  <si>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</si>
  <si>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</si>
  <si>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</si>
  <si>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</si>
  <si>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Иные межбюджетные трансферты</t>
  </si>
  <si>
    <t>000 1 03 02000 01 0000 110</t>
  </si>
  <si>
    <t xml:space="preserve">000 1 08 00000 00 0000 000
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</si>
  <si>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</si>
  <si>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3
</t>
  </si>
  <si>
    <t xml:space="preserve">000 1 08 03000 01 0000 110
</t>
  </si>
  <si>
    <t xml:space="preserve">000 1 16 03000 00 0000 140
</t>
  </si>
  <si>
    <t xml:space="preserve">Денежные взыскания (штрафы) за нарушение законодательства о налогах и сборах
</t>
  </si>
  <si>
    <t>в рублях</t>
  </si>
  <si>
    <t>в %</t>
  </si>
  <si>
    <t>000 1 17 00000 00 0000 000</t>
  </si>
  <si>
    <t>ПРОЧИЕ НЕНАЛОГОВЫЕ ДОХОДЫ</t>
  </si>
  <si>
    <t xml:space="preserve">000 1 17 01000 00 0000 180
</t>
  </si>
  <si>
    <t xml:space="preserve">Невыясненные поступления
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</si>
  <si>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</si>
  <si>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</si>
  <si>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остатков субвенций на оплату жилищно-коммунальных услуг отдельным категориям граждан из бюджетов городских округов
</t>
  </si>
  <si>
    <t>Сумма средств, предусмотренная на 2019 год в решении о бюджете, руб.</t>
  </si>
  <si>
    <t>000 2 02 10000 00 0000 150</t>
  </si>
  <si>
    <t>000 2 02 15001 04 0000 150</t>
  </si>
  <si>
    <t>000 2 02 20000 00 0000 150</t>
  </si>
  <si>
    <t>000 2 02 25016 04 0000 150</t>
  </si>
  <si>
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</t>
  </si>
  <si>
    <t>000 2 02 25169 04 0000 150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</si>
  <si>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</si>
  <si>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</si>
  <si>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</si>
  <si>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000 2 02 29999 04 0000 150</t>
  </si>
  <si>
    <t>000 2 02 30000 00 0000 150</t>
  </si>
  <si>
    <t>000 2 02 30022 04 0000 150</t>
  </si>
  <si>
    <t>000 2 02 30024 04 0000 150</t>
  </si>
  <si>
    <t xml:space="preserve">Прочие субсидии бюджетам городских округов </t>
  </si>
  <si>
    <t xml:space="preserve">Дотации бюджетам городских округов на выравнивание бюджетной обеспеченности </t>
  </si>
  <si>
    <t xml:space="preserve">Субвенции бюджетам городских округов на выполнение передаваемых полномочий субъектов Российской Федерации </t>
  </si>
  <si>
    <t>000 2 02 35118 04 0000 150</t>
  </si>
  <si>
    <t xml:space="preserve">000 2 02 35120 04 0000 150
</t>
  </si>
  <si>
    <t>000 2 02 35250 04 0000 150</t>
  </si>
  <si>
    <t xml:space="preserve">0002 02 35462 04 0000 150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</si>
  <si>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</si>
  <si>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000 2 02 39999 04 0000 150</t>
  </si>
  <si>
    <t>000 2 02 40000 00 0000 150</t>
  </si>
  <si>
    <t>Прочие субвенции бюджетам городских округов</t>
  </si>
  <si>
    <t xml:space="preserve">000 2 02 49999 04 0000 150
</t>
  </si>
  <si>
    <t xml:space="preserve">000 2 19 35250 04 0000 150
</t>
  </si>
  <si>
    <t xml:space="preserve">000 2 19 60010 04 0000 150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</si>
  <si>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</si>
  <si>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Прочие межбюджетные трансферты, передаваемые бюджетам городских округов 
</t>
  </si>
  <si>
    <t xml:space="preserve"> к постановлению 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</si>
  <si>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</si>
  <si>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</si>
  <si>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</si>
  <si>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</si>
  <si>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000 2 02 25519 04 0000 150</t>
  </si>
  <si>
    <t>Субсидия бюджетам городских округов на поддержку отрасли культуры</t>
  </si>
  <si>
    <t>000 2 02 25567 04 0000 150</t>
  </si>
  <si>
    <t xml:space="preserve">Субсидии бюджетам городских округов на обеспечение устойчивого развития сельских территорий
</t>
  </si>
  <si>
    <t xml:space="preserve">000 1 16 25000 00 0000 140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</si>
  <si>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3
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</si>
  <si>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</si>
  <si>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</si>
  <si>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</si>
  <si>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000 1 08 07000 01 0000 110
</t>
  </si>
  <si>
    <t xml:space="preserve">000 1 09 00000 00 0000 000
</t>
  </si>
  <si>
    <t xml:space="preserve">ЗАДОЛЖЕННОСТЬ И ПЕРЕРАСЧЕТЫ ПО ОТМЕНЕННЫМ НАЛОГАМ, СБОРАМ И ИНЫМ ОБЯЗАТЕЛЬНЫМ ПЛАТЕЖАМ
</t>
  </si>
  <si>
    <t xml:space="preserve">000 1 09 07000 00 0000 110
</t>
  </si>
  <si>
    <t xml:space="preserve">Прочие налоги и сборы (по отмененным местным налогам и сборам)
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</si>
  <si>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</si>
  <si>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</si>
  <si>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Исполнено за 9 месяцев 2019г.</t>
  </si>
  <si>
    <t>Сводные показатели исполнения доходной части бюджета МО Красноуфимский округ за 9 месяцев 2019 года</t>
  </si>
  <si>
    <t xml:space="preserve"> от 28 .10.2019 г. № 781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</si>
</sst>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/>
    </xf>
    <xf numFmtId="0" fontId="8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43" fontId="5" fillId="0" borderId="10" xfId="60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3" fontId="8" fillId="0" borderId="10" xfId="60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/>
    </xf>
    <xf numFmtId="43" fontId="5" fillId="0" borderId="10" xfId="60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top"/>
    </xf>
    <xf numFmtId="43" fontId="5" fillId="0" borderId="10" xfId="60" applyFont="1" applyFill="1" applyBorder="1" applyAlignment="1">
      <alignment horizontal="center" vertical="top"/>
    </xf>
    <xf numFmtId="43" fontId="5" fillId="0" borderId="10" xfId="60" applyFont="1" applyFill="1" applyBorder="1" applyAlignment="1">
      <alignment horizontal="center" vertical="center" wrapText="1"/>
    </xf>
    <xf numFmtId="43" fontId="8" fillId="0" borderId="10" xfId="6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.75">
      <c r="B1" s="68" t="s">
        <v>34</v>
      </c>
      <c r="C1" s="68"/>
    </row>
    <row r="2" spans="2:3" ht="15.75">
      <c r="B2" s="68" t="s">
        <v>33</v>
      </c>
      <c r="C2" s="68"/>
    </row>
    <row r="3" spans="2:3" ht="15.75">
      <c r="B3" s="68" t="s">
        <v>38</v>
      </c>
      <c r="C3" s="68"/>
    </row>
    <row r="4" spans="2:3" ht="15.75">
      <c r="B4" s="68" t="s">
        <v>40</v>
      </c>
      <c r="C4" s="68"/>
    </row>
    <row r="5" spans="2:3" ht="15.75">
      <c r="B5" s="16"/>
      <c r="C5" s="14"/>
    </row>
    <row r="6" spans="1:3" ht="15.75">
      <c r="A6" s="67" t="s">
        <v>39</v>
      </c>
      <c r="B6" s="67"/>
      <c r="C6" s="67"/>
    </row>
    <row r="7" ht="15.75">
      <c r="C7" t="s">
        <v>0</v>
      </c>
    </row>
    <row r="8" spans="1:5" ht="47.2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.7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.7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.7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.7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1.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.7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.7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3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.7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.7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7.2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1.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7.2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7.2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1.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.7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1.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1.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1.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7.2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7.2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.75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7.2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7.2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7.2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1.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1.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.7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1.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3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1.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1.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7.2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7.2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.7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7.2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3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3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10.2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3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1.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7.2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PageLayoutView="0" workbookViewId="0" topLeftCell="A1">
      <selection activeCell="H7" sqref="H7"/>
    </sheetView>
  </sheetViews>
  <sheetFormatPr defaultColWidth="9.00390625" defaultRowHeight="15.75"/>
  <cols>
    <col min="1" max="1" width="4.25390625" style="0" customWidth="1"/>
    <col min="2" max="2" width="22.50390625" style="0" customWidth="1"/>
    <col min="3" max="3" width="48.00390625" style="0" customWidth="1"/>
    <col min="4" max="4" width="15.75390625" style="0" customWidth="1"/>
    <col min="5" max="5" width="15.875" style="0" customWidth="1"/>
    <col min="6" max="8" width="8.75390625" style="0" customWidth="1"/>
  </cols>
  <sheetData>
    <row r="1" spans="1:5" ht="15.75">
      <c r="A1" s="26"/>
      <c r="B1" s="26"/>
      <c r="C1" s="89" t="s">
        <v>156</v>
      </c>
      <c r="D1" s="89"/>
      <c r="E1" s="90"/>
    </row>
    <row r="2" spans="1:5" ht="14.25" customHeight="1">
      <c r="A2" s="26"/>
      <c r="B2" s="26"/>
      <c r="C2" s="91" t="s">
        <v>215</v>
      </c>
      <c r="D2" s="89"/>
      <c r="E2" s="82"/>
    </row>
    <row r="3" spans="1:5" ht="16.5" customHeight="1">
      <c r="A3" s="26"/>
      <c r="B3" s="26"/>
      <c r="C3" s="91" t="s">
        <v>238</v>
      </c>
      <c r="D3" s="89"/>
      <c r="E3" s="90"/>
    </row>
    <row r="4" spans="1:5" ht="18" customHeight="1">
      <c r="A4" s="26"/>
      <c r="B4" s="26"/>
      <c r="C4" s="27"/>
      <c r="D4" s="28"/>
      <c r="E4" s="28"/>
    </row>
    <row r="5" spans="1:6" ht="18" customHeight="1">
      <c r="A5" s="26"/>
      <c r="B5" s="88" t="s">
        <v>237</v>
      </c>
      <c r="C5" s="88"/>
      <c r="D5" s="88"/>
      <c r="E5" s="88"/>
      <c r="F5" s="88"/>
    </row>
    <row r="6" spans="1:5" ht="21.75" customHeight="1">
      <c r="A6" s="26"/>
      <c r="B6" s="26"/>
      <c r="C6" s="26"/>
      <c r="D6" s="26"/>
      <c r="E6" s="26"/>
    </row>
    <row r="7" spans="1:6" ht="42" customHeight="1">
      <c r="A7" s="83" t="s">
        <v>99</v>
      </c>
      <c r="B7" s="83" t="s">
        <v>100</v>
      </c>
      <c r="C7" s="83" t="s">
        <v>27</v>
      </c>
      <c r="D7" s="86" t="s">
        <v>185</v>
      </c>
      <c r="E7" s="92" t="s">
        <v>236</v>
      </c>
      <c r="F7" s="93"/>
    </row>
    <row r="8" spans="1:6" ht="33" customHeight="1">
      <c r="A8" s="84"/>
      <c r="B8" s="84"/>
      <c r="C8" s="85"/>
      <c r="D8" s="87"/>
      <c r="E8" s="29" t="s">
        <v>176</v>
      </c>
      <c r="F8" s="40" t="s">
        <v>177</v>
      </c>
    </row>
    <row r="9" spans="1:6" ht="15.75">
      <c r="A9" s="41" t="s">
        <v>104</v>
      </c>
      <c r="B9" s="42" t="s">
        <v>105</v>
      </c>
      <c r="C9" s="43" t="s">
        <v>106</v>
      </c>
      <c r="D9" s="44">
        <v>4</v>
      </c>
      <c r="E9" s="44">
        <v>5</v>
      </c>
      <c r="F9" s="44">
        <v>6</v>
      </c>
    </row>
    <row r="10" spans="1:6" ht="15.75">
      <c r="A10" s="47" t="s">
        <v>104</v>
      </c>
      <c r="B10" s="54" t="s">
        <v>107</v>
      </c>
      <c r="C10" s="48" t="s">
        <v>108</v>
      </c>
      <c r="D10" s="60">
        <f>D11+D13+D15+D20+D23+D26+D28+D32+D34+D37+D41</f>
        <v>241885000</v>
      </c>
      <c r="E10" s="60">
        <f>E11+E13+E15+E20+E23+E26+E28+E32+E34+E37+E41+E48</f>
        <v>171240293.75000006</v>
      </c>
      <c r="F10" s="61">
        <f>IF(D10=0,"-",IF(E10/D10*100&gt;110,"свыше 100",ROUND((E10/D10*100),1)))</f>
        <v>70.8</v>
      </c>
    </row>
    <row r="11" spans="1:6" ht="15.75">
      <c r="A11" s="49">
        <f>A10+1</f>
        <v>2</v>
      </c>
      <c r="B11" s="55" t="s">
        <v>109</v>
      </c>
      <c r="C11" s="50" t="s">
        <v>110</v>
      </c>
      <c r="D11" s="62">
        <f>D12</f>
        <v>136809000</v>
      </c>
      <c r="E11" s="62">
        <f>E12</f>
        <v>98333590.84</v>
      </c>
      <c r="F11" s="63">
        <f aca="true" t="shared" si="0" ref="F11:F72">IF(D11=0,"-",IF(E11/D11*100&gt;110,"свыше 100",ROUND((E11/D11*100),1)))</f>
        <v>71.9</v>
      </c>
    </row>
    <row r="12" spans="1:6" ht="15.75">
      <c r="A12" s="49">
        <f>A11+1</f>
        <v>3</v>
      </c>
      <c r="B12" s="55" t="s">
        <v>111</v>
      </c>
      <c r="C12" s="50" t="s">
        <v>97</v>
      </c>
      <c r="D12" s="62">
        <v>136809000</v>
      </c>
      <c r="E12" s="62">
        <v>98333590.84</v>
      </c>
      <c r="F12" s="63">
        <f t="shared" si="0"/>
        <v>71.9</v>
      </c>
    </row>
    <row r="13" spans="1:6" ht="25.5">
      <c r="A13" s="49">
        <f aca="true" t="shared" si="1" ref="A13:A76">A12+1</f>
        <v>4</v>
      </c>
      <c r="B13" s="55" t="s">
        <v>150</v>
      </c>
      <c r="C13" s="50" t="s">
        <v>151</v>
      </c>
      <c r="D13" s="62">
        <f>D14</f>
        <v>48700000</v>
      </c>
      <c r="E13" s="62">
        <f>E14</f>
        <v>39036487.83</v>
      </c>
      <c r="F13" s="63">
        <f t="shared" si="0"/>
        <v>80.2</v>
      </c>
    </row>
    <row r="14" spans="1:6" ht="25.5">
      <c r="A14" s="49">
        <f t="shared" si="1"/>
        <v>5</v>
      </c>
      <c r="B14" s="55" t="s">
        <v>169</v>
      </c>
      <c r="C14" s="50" t="s">
        <v>152</v>
      </c>
      <c r="D14" s="62">
        <v>48700000</v>
      </c>
      <c r="E14" s="62">
        <v>39036487.83</v>
      </c>
      <c r="F14" s="63">
        <f t="shared" si="0"/>
        <v>80.2</v>
      </c>
    </row>
    <row r="15" spans="1:6" ht="15.75">
      <c r="A15" s="49">
        <f t="shared" si="1"/>
        <v>6</v>
      </c>
      <c r="B15" s="55" t="s">
        <v>112</v>
      </c>
      <c r="C15" s="50" t="s">
        <v>113</v>
      </c>
      <c r="D15" s="62">
        <f>D16+D17+D18+D19</f>
        <v>7597000</v>
      </c>
      <c r="E15" s="62">
        <f>E16+E17+E18+E19</f>
        <v>6610501.88</v>
      </c>
      <c r="F15" s="63">
        <f t="shared" si="0"/>
        <v>87</v>
      </c>
    </row>
    <row r="16" spans="1:6" ht="25.5">
      <c r="A16" s="49">
        <f t="shared" si="1"/>
        <v>7</v>
      </c>
      <c r="B16" s="55" t="s">
        <v>162</v>
      </c>
      <c r="C16" s="50" t="s">
        <v>155</v>
      </c>
      <c r="D16" s="62">
        <v>3500000</v>
      </c>
      <c r="E16" s="62">
        <v>3718284.16</v>
      </c>
      <c r="F16" s="63">
        <f t="shared" si="0"/>
        <v>106.2</v>
      </c>
    </row>
    <row r="17" spans="1:6" ht="25.5">
      <c r="A17" s="49">
        <f t="shared" si="1"/>
        <v>8</v>
      </c>
      <c r="B17" s="55" t="s">
        <v>114</v>
      </c>
      <c r="C17" s="46" t="s">
        <v>96</v>
      </c>
      <c r="D17" s="64">
        <v>3097000</v>
      </c>
      <c r="E17" s="64">
        <v>2244825.61</v>
      </c>
      <c r="F17" s="63">
        <f t="shared" si="0"/>
        <v>72.5</v>
      </c>
    </row>
    <row r="18" spans="1:6" ht="15.75">
      <c r="A18" s="49">
        <f t="shared" si="1"/>
        <v>9</v>
      </c>
      <c r="B18" s="55" t="s">
        <v>144</v>
      </c>
      <c r="C18" s="50" t="s">
        <v>16</v>
      </c>
      <c r="D18" s="62">
        <v>675000</v>
      </c>
      <c r="E18" s="62">
        <v>314498.03</v>
      </c>
      <c r="F18" s="63">
        <f t="shared" si="0"/>
        <v>46.6</v>
      </c>
    </row>
    <row r="19" spans="1:6" ht="25.5">
      <c r="A19" s="49">
        <f t="shared" si="1"/>
        <v>10</v>
      </c>
      <c r="B19" s="55" t="s">
        <v>145</v>
      </c>
      <c r="C19" s="50" t="s">
        <v>146</v>
      </c>
      <c r="D19" s="62">
        <v>325000</v>
      </c>
      <c r="E19" s="62">
        <v>332894.08</v>
      </c>
      <c r="F19" s="63">
        <f t="shared" si="0"/>
        <v>102.4</v>
      </c>
    </row>
    <row r="20" spans="1:6" ht="15.75">
      <c r="A20" s="49">
        <f t="shared" si="1"/>
        <v>11</v>
      </c>
      <c r="B20" s="55" t="s">
        <v>115</v>
      </c>
      <c r="C20" s="50" t="s">
        <v>116</v>
      </c>
      <c r="D20" s="62">
        <f>D21+D22</f>
        <v>20125000</v>
      </c>
      <c r="E20" s="62">
        <f>E21+E22</f>
        <v>9684498.96</v>
      </c>
      <c r="F20" s="63">
        <f t="shared" si="0"/>
        <v>48.1</v>
      </c>
    </row>
    <row r="21" spans="1:6" ht="15.75">
      <c r="A21" s="49">
        <f t="shared" si="1"/>
        <v>12</v>
      </c>
      <c r="B21" s="55" t="s">
        <v>117</v>
      </c>
      <c r="C21" s="51" t="s">
        <v>35</v>
      </c>
      <c r="D21" s="64">
        <v>7302000</v>
      </c>
      <c r="E21" s="64">
        <v>3201387.93</v>
      </c>
      <c r="F21" s="63">
        <f t="shared" si="0"/>
        <v>43.8</v>
      </c>
    </row>
    <row r="22" spans="1:6" ht="15.75">
      <c r="A22" s="49">
        <f t="shared" si="1"/>
        <v>13</v>
      </c>
      <c r="B22" s="55" t="s">
        <v>118</v>
      </c>
      <c r="C22" s="51" t="s">
        <v>3</v>
      </c>
      <c r="D22" s="64">
        <v>12823000</v>
      </c>
      <c r="E22" s="64">
        <v>6483111.03</v>
      </c>
      <c r="F22" s="63">
        <f t="shared" si="0"/>
        <v>50.6</v>
      </c>
    </row>
    <row r="23" spans="1:6" ht="16.5" customHeight="1">
      <c r="A23" s="49">
        <f t="shared" si="1"/>
        <v>14</v>
      </c>
      <c r="B23" s="56" t="s">
        <v>170</v>
      </c>
      <c r="C23" s="51" t="s">
        <v>171</v>
      </c>
      <c r="D23" s="64">
        <f>D24+D25</f>
        <v>5000</v>
      </c>
      <c r="E23" s="64">
        <f>E24+E25</f>
        <v>6690.74</v>
      </c>
      <c r="F23" s="63" t="str">
        <f t="shared" si="0"/>
        <v>свыше 100</v>
      </c>
    </row>
    <row r="24" spans="1:6" ht="16.5" customHeight="1">
      <c r="A24" s="49">
        <f t="shared" si="1"/>
        <v>15</v>
      </c>
      <c r="B24" s="56" t="s">
        <v>173</v>
      </c>
      <c r="C24" s="46" t="s">
        <v>172</v>
      </c>
      <c r="D24" s="64">
        <v>0</v>
      </c>
      <c r="E24" s="64">
        <v>1690.74</v>
      </c>
      <c r="F24" s="63" t="str">
        <f t="shared" si="0"/>
        <v>-</v>
      </c>
    </row>
    <row r="25" spans="1:6" ht="29.25" customHeight="1">
      <c r="A25" s="49"/>
      <c r="B25" s="56" t="s">
        <v>229</v>
      </c>
      <c r="C25" s="46" t="s">
        <v>228</v>
      </c>
      <c r="D25" s="64">
        <v>5000</v>
      </c>
      <c r="E25" s="64">
        <v>5000</v>
      </c>
      <c r="F25" s="63">
        <f t="shared" si="0"/>
        <v>100</v>
      </c>
    </row>
    <row r="26" spans="1:6" ht="29.25" customHeight="1">
      <c r="A26" s="49"/>
      <c r="B26" s="56" t="s">
        <v>230</v>
      </c>
      <c r="C26" s="46" t="s">
        <v>231</v>
      </c>
      <c r="D26" s="64">
        <f>D27</f>
        <v>0</v>
      </c>
      <c r="E26" s="64">
        <f>E27</f>
        <v>15.41</v>
      </c>
      <c r="F26" s="63" t="str">
        <f t="shared" si="0"/>
        <v>-</v>
      </c>
    </row>
    <row r="27" spans="1:6" ht="29.25" customHeight="1">
      <c r="A27" s="49"/>
      <c r="B27" s="56" t="s">
        <v>232</v>
      </c>
      <c r="C27" s="46" t="s">
        <v>233</v>
      </c>
      <c r="D27" s="64">
        <v>0</v>
      </c>
      <c r="E27" s="64">
        <v>15.41</v>
      </c>
      <c r="F27" s="63" t="str">
        <f t="shared" si="0"/>
        <v>-</v>
      </c>
    </row>
    <row r="28" spans="1:6" ht="38.25">
      <c r="A28" s="49">
        <f>A24+1</f>
        <v>16</v>
      </c>
      <c r="B28" s="55" t="s">
        <v>119</v>
      </c>
      <c r="C28" s="50" t="s">
        <v>120</v>
      </c>
      <c r="D28" s="62">
        <f>SUM(D29:D31)</f>
        <v>10178000</v>
      </c>
      <c r="E28" s="62">
        <f>SUM(E29:E31)</f>
        <v>7647018.090000001</v>
      </c>
      <c r="F28" s="63">
        <f t="shared" si="0"/>
        <v>75.1</v>
      </c>
    </row>
    <row r="29" spans="1:6" ht="25.5">
      <c r="A29" s="49">
        <f t="shared" si="1"/>
        <v>17</v>
      </c>
      <c r="B29" s="55" t="s">
        <v>157</v>
      </c>
      <c r="C29" s="50" t="s">
        <v>158</v>
      </c>
      <c r="D29" s="62">
        <v>134000</v>
      </c>
      <c r="E29" s="62">
        <v>134117.86</v>
      </c>
      <c r="F29" s="63">
        <f t="shared" si="0"/>
        <v>100.1</v>
      </c>
    </row>
    <row r="30" spans="1:6" ht="66.75" customHeight="1">
      <c r="A30" s="49">
        <f t="shared" si="1"/>
        <v>18</v>
      </c>
      <c r="B30" s="55" t="s">
        <v>121</v>
      </c>
      <c r="C30" s="50" t="s">
        <v>154</v>
      </c>
      <c r="D30" s="62">
        <v>9754000</v>
      </c>
      <c r="E30" s="62">
        <v>7392225.99</v>
      </c>
      <c r="F30" s="63">
        <f t="shared" si="0"/>
        <v>75.8</v>
      </c>
    </row>
    <row r="31" spans="1:6" ht="63.75">
      <c r="A31" s="49">
        <f t="shared" si="1"/>
        <v>19</v>
      </c>
      <c r="B31" s="55" t="s">
        <v>122</v>
      </c>
      <c r="C31" s="50" t="s">
        <v>123</v>
      </c>
      <c r="D31" s="62">
        <v>290000</v>
      </c>
      <c r="E31" s="62">
        <v>120674.24</v>
      </c>
      <c r="F31" s="63">
        <f t="shared" si="0"/>
        <v>41.6</v>
      </c>
    </row>
    <row r="32" spans="1:6" ht="15.75">
      <c r="A32" s="49">
        <f t="shared" si="1"/>
        <v>20</v>
      </c>
      <c r="B32" s="55" t="s">
        <v>124</v>
      </c>
      <c r="C32" s="50" t="s">
        <v>125</v>
      </c>
      <c r="D32" s="62">
        <f>D33</f>
        <v>18000</v>
      </c>
      <c r="E32" s="62">
        <f>E33</f>
        <v>17572.1</v>
      </c>
      <c r="F32" s="63">
        <f t="shared" si="0"/>
        <v>97.6</v>
      </c>
    </row>
    <row r="33" spans="1:6" ht="15.75">
      <c r="A33" s="49">
        <f t="shared" si="1"/>
        <v>21</v>
      </c>
      <c r="B33" s="55" t="s">
        <v>126</v>
      </c>
      <c r="C33" s="50" t="s">
        <v>98</v>
      </c>
      <c r="D33" s="62">
        <v>18000</v>
      </c>
      <c r="E33" s="62">
        <v>17572.1</v>
      </c>
      <c r="F33" s="63">
        <f t="shared" si="0"/>
        <v>97.6</v>
      </c>
    </row>
    <row r="34" spans="1:6" ht="25.5">
      <c r="A34" s="49">
        <f t="shared" si="1"/>
        <v>22</v>
      </c>
      <c r="B34" s="55" t="s">
        <v>127</v>
      </c>
      <c r="C34" s="50" t="s">
        <v>153</v>
      </c>
      <c r="D34" s="62">
        <f>D35+D36</f>
        <v>15920000</v>
      </c>
      <c r="E34" s="62">
        <f>E35+E36</f>
        <v>8281818.859999999</v>
      </c>
      <c r="F34" s="63">
        <f t="shared" si="0"/>
        <v>52</v>
      </c>
    </row>
    <row r="35" spans="1:6" ht="15.75">
      <c r="A35" s="49">
        <f t="shared" si="1"/>
        <v>23</v>
      </c>
      <c r="B35" s="55" t="s">
        <v>147</v>
      </c>
      <c r="C35" s="50" t="s">
        <v>128</v>
      </c>
      <c r="D35" s="64">
        <v>15081000</v>
      </c>
      <c r="E35" s="64">
        <v>7542549.8</v>
      </c>
      <c r="F35" s="63">
        <f t="shared" si="0"/>
        <v>50</v>
      </c>
    </row>
    <row r="36" spans="1:6" ht="15.75">
      <c r="A36" s="49">
        <f t="shared" si="1"/>
        <v>24</v>
      </c>
      <c r="B36" s="55" t="s">
        <v>129</v>
      </c>
      <c r="C36" s="50" t="s">
        <v>103</v>
      </c>
      <c r="D36" s="64">
        <v>839000</v>
      </c>
      <c r="E36" s="64">
        <v>739269.06</v>
      </c>
      <c r="F36" s="63">
        <f t="shared" si="0"/>
        <v>88.1</v>
      </c>
    </row>
    <row r="37" spans="1:6" ht="25.5">
      <c r="A37" s="49">
        <f t="shared" si="1"/>
        <v>25</v>
      </c>
      <c r="B37" s="55" t="s">
        <v>130</v>
      </c>
      <c r="C37" s="50" t="s">
        <v>131</v>
      </c>
      <c r="D37" s="62">
        <f>D38+D39+D40</f>
        <v>2120000</v>
      </c>
      <c r="E37" s="62">
        <f>E38+E39+E40</f>
        <v>1165601.18</v>
      </c>
      <c r="F37" s="63">
        <f t="shared" si="0"/>
        <v>55</v>
      </c>
    </row>
    <row r="38" spans="1:6" ht="15.75">
      <c r="A38" s="49">
        <f t="shared" si="1"/>
        <v>26</v>
      </c>
      <c r="B38" s="55" t="s">
        <v>132</v>
      </c>
      <c r="C38" s="46" t="s">
        <v>102</v>
      </c>
      <c r="D38" s="64">
        <v>100000</v>
      </c>
      <c r="E38" s="64">
        <v>0</v>
      </c>
      <c r="F38" s="63">
        <f t="shared" si="0"/>
        <v>0</v>
      </c>
    </row>
    <row r="39" spans="1:6" ht="63.75">
      <c r="A39" s="49">
        <f t="shared" si="1"/>
        <v>27</v>
      </c>
      <c r="B39" s="55" t="s">
        <v>133</v>
      </c>
      <c r="C39" s="50" t="s">
        <v>163</v>
      </c>
      <c r="D39" s="64">
        <v>1020000</v>
      </c>
      <c r="E39" s="64">
        <v>199010.32</v>
      </c>
      <c r="F39" s="63">
        <f t="shared" si="0"/>
        <v>19.5</v>
      </c>
    </row>
    <row r="40" spans="1:6" ht="25.5">
      <c r="A40" s="49">
        <f t="shared" si="1"/>
        <v>28</v>
      </c>
      <c r="B40" s="55" t="s">
        <v>134</v>
      </c>
      <c r="C40" s="50" t="s">
        <v>164</v>
      </c>
      <c r="D40" s="64">
        <v>1000000</v>
      </c>
      <c r="E40" s="64">
        <v>966590.86</v>
      </c>
      <c r="F40" s="63">
        <f t="shared" si="0"/>
        <v>96.7</v>
      </c>
    </row>
    <row r="41" spans="1:6" ht="15.75">
      <c r="A41" s="49">
        <f t="shared" si="1"/>
        <v>29</v>
      </c>
      <c r="B41" s="55" t="s">
        <v>135</v>
      </c>
      <c r="C41" s="50" t="s">
        <v>136</v>
      </c>
      <c r="D41" s="62">
        <f>SUM(D42:D47)</f>
        <v>413000</v>
      </c>
      <c r="E41" s="62">
        <f>SUM(E42:E47)</f>
        <v>456477.86</v>
      </c>
      <c r="F41" s="63" t="str">
        <f t="shared" si="0"/>
        <v>свыше 100</v>
      </c>
    </row>
    <row r="42" spans="1:6" ht="27.75" customHeight="1">
      <c r="A42" s="49">
        <f t="shared" si="1"/>
        <v>30</v>
      </c>
      <c r="B42" s="56" t="s">
        <v>174</v>
      </c>
      <c r="C42" s="50" t="s">
        <v>175</v>
      </c>
      <c r="D42" s="62">
        <v>0</v>
      </c>
      <c r="E42" s="62">
        <v>4934.84</v>
      </c>
      <c r="F42" s="63" t="str">
        <f t="shared" si="0"/>
        <v>-</v>
      </c>
    </row>
    <row r="43" spans="1:6" ht="27.75" customHeight="1">
      <c r="A43" s="49">
        <v>31</v>
      </c>
      <c r="B43" s="58" t="s">
        <v>224</v>
      </c>
      <c r="C43" s="53" t="s">
        <v>225</v>
      </c>
      <c r="D43" s="62">
        <v>0</v>
      </c>
      <c r="E43" s="62">
        <v>12000</v>
      </c>
      <c r="F43" s="63" t="str">
        <f t="shared" si="0"/>
        <v>-</v>
      </c>
    </row>
    <row r="44" spans="1:6" ht="27.75" customHeight="1">
      <c r="A44" s="49">
        <v>32</v>
      </c>
      <c r="B44" s="52" t="s">
        <v>226</v>
      </c>
      <c r="C44" s="59" t="s">
        <v>227</v>
      </c>
      <c r="D44" s="62">
        <v>98000</v>
      </c>
      <c r="E44" s="62">
        <v>93605.7</v>
      </c>
      <c r="F44" s="63">
        <f t="shared" si="0"/>
        <v>95.5</v>
      </c>
    </row>
    <row r="45" spans="1:6" ht="27.75" customHeight="1">
      <c r="A45" s="49"/>
      <c r="B45" s="58" t="s">
        <v>234</v>
      </c>
      <c r="C45" s="59" t="s">
        <v>235</v>
      </c>
      <c r="D45" s="62">
        <v>0</v>
      </c>
      <c r="E45" s="62">
        <v>20000</v>
      </c>
      <c r="F45" s="63" t="str">
        <f t="shared" si="0"/>
        <v>-</v>
      </c>
    </row>
    <row r="46" spans="1:6" ht="29.25" customHeight="1">
      <c r="A46" s="49">
        <v>33</v>
      </c>
      <c r="B46" s="55" t="s">
        <v>148</v>
      </c>
      <c r="C46" s="50" t="s">
        <v>149</v>
      </c>
      <c r="D46" s="62">
        <v>27000</v>
      </c>
      <c r="E46" s="62">
        <v>11593.48</v>
      </c>
      <c r="F46" s="63">
        <f t="shared" si="0"/>
        <v>42.9</v>
      </c>
    </row>
    <row r="47" spans="1:8" ht="25.5">
      <c r="A47" s="49">
        <f t="shared" si="1"/>
        <v>34</v>
      </c>
      <c r="B47" s="55" t="s">
        <v>137</v>
      </c>
      <c r="C47" s="50" t="s">
        <v>37</v>
      </c>
      <c r="D47" s="62">
        <v>288000</v>
      </c>
      <c r="E47" s="62">
        <v>314343.84</v>
      </c>
      <c r="F47" s="63">
        <f t="shared" si="0"/>
        <v>109.1</v>
      </c>
      <c r="G47" s="39"/>
      <c r="H47" s="39"/>
    </row>
    <row r="48" spans="1:8" ht="15.75">
      <c r="A48" s="49">
        <f t="shared" si="1"/>
        <v>35</v>
      </c>
      <c r="B48" s="55" t="s">
        <v>178</v>
      </c>
      <c r="C48" s="50" t="s">
        <v>179</v>
      </c>
      <c r="D48" s="62">
        <v>0</v>
      </c>
      <c r="E48" s="62">
        <f>E49</f>
        <v>20</v>
      </c>
      <c r="F48" s="63" t="str">
        <f t="shared" si="0"/>
        <v>-</v>
      </c>
      <c r="G48" s="39"/>
      <c r="H48" s="39"/>
    </row>
    <row r="49" spans="1:8" ht="25.5">
      <c r="A49" s="49">
        <f t="shared" si="1"/>
        <v>36</v>
      </c>
      <c r="B49" s="56" t="s">
        <v>180</v>
      </c>
      <c r="C49" s="50" t="s">
        <v>181</v>
      </c>
      <c r="D49" s="62">
        <v>0</v>
      </c>
      <c r="E49" s="62">
        <v>20</v>
      </c>
      <c r="F49" s="63" t="str">
        <f t="shared" si="0"/>
        <v>-</v>
      </c>
      <c r="G49" s="39"/>
      <c r="H49" s="39"/>
    </row>
    <row r="50" spans="1:6" ht="15.75">
      <c r="A50" s="49">
        <f t="shared" si="1"/>
        <v>37</v>
      </c>
      <c r="B50" s="54" t="s">
        <v>138</v>
      </c>
      <c r="C50" s="48" t="s">
        <v>139</v>
      </c>
      <c r="D50" s="60">
        <f>D51</f>
        <v>1128831571</v>
      </c>
      <c r="E50" s="60">
        <f>E51+E73</f>
        <v>836108417.1899999</v>
      </c>
      <c r="F50" s="61">
        <f t="shared" si="0"/>
        <v>74.1</v>
      </c>
    </row>
    <row r="51" spans="1:6" ht="26.25" customHeight="1">
      <c r="A51" s="49">
        <f t="shared" si="1"/>
        <v>38</v>
      </c>
      <c r="B51" s="54" t="s">
        <v>140</v>
      </c>
      <c r="C51" s="48" t="s">
        <v>141</v>
      </c>
      <c r="D51" s="60">
        <f>D52+D54+D63+D71</f>
        <v>1128831571</v>
      </c>
      <c r="E51" s="60">
        <f>E52+E54+E63+E71</f>
        <v>840464424.1999999</v>
      </c>
      <c r="F51" s="61">
        <f t="shared" si="0"/>
        <v>74.5</v>
      </c>
    </row>
    <row r="52" spans="1:6" ht="25.5" customHeight="1">
      <c r="A52" s="49">
        <f t="shared" si="1"/>
        <v>39</v>
      </c>
      <c r="B52" s="55" t="s">
        <v>186</v>
      </c>
      <c r="C52" s="50" t="s">
        <v>159</v>
      </c>
      <c r="D52" s="62">
        <f>SUM(D53:D53)</f>
        <v>230787000</v>
      </c>
      <c r="E52" s="62">
        <f>SUM(E53:E53)</f>
        <v>173097000</v>
      </c>
      <c r="F52" s="63">
        <f t="shared" si="0"/>
        <v>75</v>
      </c>
    </row>
    <row r="53" spans="1:6" ht="26.25" customHeight="1">
      <c r="A53" s="49">
        <f t="shared" si="1"/>
        <v>40</v>
      </c>
      <c r="B53" s="55" t="s">
        <v>187</v>
      </c>
      <c r="C53" s="50" t="s">
        <v>200</v>
      </c>
      <c r="D53" s="62">
        <v>230787000</v>
      </c>
      <c r="E53" s="62">
        <v>173097000</v>
      </c>
      <c r="F53" s="63">
        <f t="shared" si="0"/>
        <v>75</v>
      </c>
    </row>
    <row r="54" spans="1:6" ht="25.5">
      <c r="A54" s="49">
        <f t="shared" si="1"/>
        <v>41</v>
      </c>
      <c r="B54" s="55" t="s">
        <v>188</v>
      </c>
      <c r="C54" s="50" t="s">
        <v>160</v>
      </c>
      <c r="D54" s="62">
        <f>SUM(D55:D62)</f>
        <v>364425671</v>
      </c>
      <c r="E54" s="62">
        <f>SUM(E55:E62)</f>
        <v>243073637.67</v>
      </c>
      <c r="F54" s="63">
        <f t="shared" si="0"/>
        <v>66.7</v>
      </c>
    </row>
    <row r="55" spans="1:6" ht="41.25" customHeight="1">
      <c r="A55" s="49">
        <f t="shared" si="1"/>
        <v>42</v>
      </c>
      <c r="B55" s="55" t="s">
        <v>189</v>
      </c>
      <c r="C55" s="50" t="s">
        <v>190</v>
      </c>
      <c r="D55" s="62">
        <v>18000000</v>
      </c>
      <c r="E55" s="62">
        <v>6510494.86</v>
      </c>
      <c r="F55" s="63">
        <f t="shared" si="0"/>
        <v>36.2</v>
      </c>
    </row>
    <row r="56" spans="1:6" ht="41.25" customHeight="1">
      <c r="A56" s="49">
        <f t="shared" si="1"/>
        <v>43</v>
      </c>
      <c r="B56" s="52" t="s">
        <v>216</v>
      </c>
      <c r="C56" s="53" t="s">
        <v>217</v>
      </c>
      <c r="D56" s="62">
        <v>1152067</v>
      </c>
      <c r="E56" s="62">
        <v>1152067</v>
      </c>
      <c r="F56" s="63"/>
    </row>
    <row r="57" spans="1:6" ht="41.25" customHeight="1">
      <c r="A57" s="49">
        <f t="shared" si="1"/>
        <v>44</v>
      </c>
      <c r="B57" s="55" t="s">
        <v>191</v>
      </c>
      <c r="C57" s="50" t="s">
        <v>192</v>
      </c>
      <c r="D57" s="62">
        <v>1593417</v>
      </c>
      <c r="E57" s="62">
        <v>1321824.37</v>
      </c>
      <c r="F57" s="63">
        <f t="shared" si="0"/>
        <v>83</v>
      </c>
    </row>
    <row r="58" spans="1:6" ht="32.25" customHeight="1">
      <c r="A58" s="49">
        <f t="shared" si="1"/>
        <v>45</v>
      </c>
      <c r="B58" s="52" t="s">
        <v>218</v>
      </c>
      <c r="C58" s="53" t="s">
        <v>219</v>
      </c>
      <c r="D58" s="65">
        <v>887500</v>
      </c>
      <c r="E58" s="62">
        <v>887500</v>
      </c>
      <c r="F58" s="63">
        <f t="shared" si="0"/>
        <v>100</v>
      </c>
    </row>
    <row r="59" spans="1:6" ht="37.5" customHeight="1">
      <c r="A59" s="49">
        <f t="shared" si="1"/>
        <v>46</v>
      </c>
      <c r="B59" s="52" t="s">
        <v>220</v>
      </c>
      <c r="C59" s="53" t="s">
        <v>221</v>
      </c>
      <c r="D59" s="65">
        <v>517200</v>
      </c>
      <c r="E59" s="62">
        <v>275200</v>
      </c>
      <c r="F59" s="63">
        <f t="shared" si="0"/>
        <v>53.2</v>
      </c>
    </row>
    <row r="60" spans="1:6" ht="29.25" customHeight="1">
      <c r="A60" s="49">
        <v>48</v>
      </c>
      <c r="B60" s="55" t="s">
        <v>193</v>
      </c>
      <c r="C60" s="50" t="s">
        <v>194</v>
      </c>
      <c r="D60" s="62">
        <v>18637500</v>
      </c>
      <c r="E60" s="62">
        <v>14413109.99</v>
      </c>
      <c r="F60" s="63">
        <f t="shared" si="0"/>
        <v>77.3</v>
      </c>
    </row>
    <row r="61" spans="1:6" ht="29.25" customHeight="1">
      <c r="A61" s="49">
        <f t="shared" si="1"/>
        <v>49</v>
      </c>
      <c r="B61" s="52" t="s">
        <v>222</v>
      </c>
      <c r="C61" s="53" t="s">
        <v>223</v>
      </c>
      <c r="D61" s="65">
        <v>772400</v>
      </c>
      <c r="E61" s="62">
        <v>772400</v>
      </c>
      <c r="F61" s="63"/>
    </row>
    <row r="62" spans="1:6" ht="22.5" customHeight="1">
      <c r="A62" s="49">
        <f t="shared" si="1"/>
        <v>50</v>
      </c>
      <c r="B62" s="55" t="s">
        <v>195</v>
      </c>
      <c r="C62" s="46" t="s">
        <v>199</v>
      </c>
      <c r="D62" s="64">
        <v>322865587</v>
      </c>
      <c r="E62" s="62">
        <v>217741041.45</v>
      </c>
      <c r="F62" s="63">
        <f t="shared" si="0"/>
        <v>67.4</v>
      </c>
    </row>
    <row r="63" spans="1:6" ht="25.5">
      <c r="A63" s="49">
        <f t="shared" si="1"/>
        <v>51</v>
      </c>
      <c r="B63" s="55" t="s">
        <v>196</v>
      </c>
      <c r="C63" s="50" t="s">
        <v>165</v>
      </c>
      <c r="D63" s="62">
        <f>SUM(D64:D70)</f>
        <v>520492300</v>
      </c>
      <c r="E63" s="62">
        <f>SUM(E64:E70)</f>
        <v>411318386.53</v>
      </c>
      <c r="F63" s="63">
        <f t="shared" si="0"/>
        <v>79</v>
      </c>
    </row>
    <row r="64" spans="1:6" ht="38.25">
      <c r="A64" s="49">
        <f t="shared" si="1"/>
        <v>52</v>
      </c>
      <c r="B64" s="55" t="s">
        <v>197</v>
      </c>
      <c r="C64" s="50" t="s">
        <v>166</v>
      </c>
      <c r="D64" s="62">
        <v>13580000</v>
      </c>
      <c r="E64" s="62">
        <v>9834581.57</v>
      </c>
      <c r="F64" s="63">
        <f t="shared" si="0"/>
        <v>72.4</v>
      </c>
    </row>
    <row r="65" spans="1:6" ht="25.5">
      <c r="A65" s="49">
        <f t="shared" si="1"/>
        <v>53</v>
      </c>
      <c r="B65" s="55" t="s">
        <v>198</v>
      </c>
      <c r="C65" s="50" t="s">
        <v>201</v>
      </c>
      <c r="D65" s="64">
        <v>86163800</v>
      </c>
      <c r="E65" s="64">
        <v>74351598</v>
      </c>
      <c r="F65" s="63">
        <f t="shared" si="0"/>
        <v>86.3</v>
      </c>
    </row>
    <row r="66" spans="1:6" ht="38.25">
      <c r="A66" s="49">
        <f t="shared" si="1"/>
        <v>54</v>
      </c>
      <c r="B66" s="55" t="s">
        <v>202</v>
      </c>
      <c r="C66" s="50" t="s">
        <v>161</v>
      </c>
      <c r="D66" s="64">
        <v>1477500</v>
      </c>
      <c r="E66" s="64">
        <v>1477500</v>
      </c>
      <c r="F66" s="63">
        <f t="shared" si="0"/>
        <v>100</v>
      </c>
    </row>
    <row r="67" spans="1:6" ht="52.5" customHeight="1">
      <c r="A67" s="49">
        <f t="shared" si="1"/>
        <v>55</v>
      </c>
      <c r="B67" s="56" t="s">
        <v>203</v>
      </c>
      <c r="C67" s="50" t="s">
        <v>167</v>
      </c>
      <c r="D67" s="64">
        <v>800</v>
      </c>
      <c r="E67" s="64">
        <v>800</v>
      </c>
      <c r="F67" s="63">
        <f t="shared" si="0"/>
        <v>100</v>
      </c>
    </row>
    <row r="68" spans="1:6" ht="32.25" customHeight="1">
      <c r="A68" s="49">
        <f t="shared" si="1"/>
        <v>56</v>
      </c>
      <c r="B68" s="55" t="s">
        <v>204</v>
      </c>
      <c r="C68" s="50" t="s">
        <v>142</v>
      </c>
      <c r="D68" s="64">
        <v>8017000</v>
      </c>
      <c r="E68" s="64">
        <v>7541450</v>
      </c>
      <c r="F68" s="63">
        <f t="shared" si="0"/>
        <v>94.1</v>
      </c>
    </row>
    <row r="69" spans="1:6" ht="45.75" customHeight="1">
      <c r="A69" s="49">
        <f t="shared" si="1"/>
        <v>57</v>
      </c>
      <c r="B69" s="56" t="s">
        <v>205</v>
      </c>
      <c r="C69" s="50" t="s">
        <v>206</v>
      </c>
      <c r="D69" s="64">
        <v>12600</v>
      </c>
      <c r="E69" s="64">
        <v>11456.96</v>
      </c>
      <c r="F69" s="63">
        <f t="shared" si="0"/>
        <v>90.9</v>
      </c>
    </row>
    <row r="70" spans="1:6" ht="15.75">
      <c r="A70" s="49">
        <f t="shared" si="1"/>
        <v>58</v>
      </c>
      <c r="B70" s="55" t="s">
        <v>207</v>
      </c>
      <c r="C70" s="50" t="s">
        <v>209</v>
      </c>
      <c r="D70" s="64">
        <v>411240600</v>
      </c>
      <c r="E70" s="64">
        <v>318101000</v>
      </c>
      <c r="F70" s="63">
        <f t="shared" si="0"/>
        <v>77.4</v>
      </c>
    </row>
    <row r="71" spans="1:6" ht="15.75">
      <c r="A71" s="49">
        <f t="shared" si="1"/>
        <v>59</v>
      </c>
      <c r="B71" s="55" t="s">
        <v>208</v>
      </c>
      <c r="C71" s="50" t="s">
        <v>168</v>
      </c>
      <c r="D71" s="64">
        <f>D72</f>
        <v>13126600</v>
      </c>
      <c r="E71" s="64">
        <f>E72</f>
        <v>12975400</v>
      </c>
      <c r="F71" s="63">
        <f t="shared" si="0"/>
        <v>98.8</v>
      </c>
    </row>
    <row r="72" spans="1:6" ht="30.75" customHeight="1">
      <c r="A72" s="49">
        <f t="shared" si="1"/>
        <v>60</v>
      </c>
      <c r="B72" s="56" t="s">
        <v>210</v>
      </c>
      <c r="C72" s="50" t="s">
        <v>214</v>
      </c>
      <c r="D72" s="64">
        <v>13126600</v>
      </c>
      <c r="E72" s="64">
        <v>12975400</v>
      </c>
      <c r="F72" s="63">
        <f t="shared" si="0"/>
        <v>98.8</v>
      </c>
    </row>
    <row r="73" spans="1:6" ht="38.25">
      <c r="A73" s="49">
        <f t="shared" si="1"/>
        <v>61</v>
      </c>
      <c r="B73" s="55" t="s">
        <v>182</v>
      </c>
      <c r="C73" s="50" t="s">
        <v>183</v>
      </c>
      <c r="D73" s="64">
        <v>0</v>
      </c>
      <c r="E73" s="64">
        <f>SUM(E74:E75)</f>
        <v>-4356007.01</v>
      </c>
      <c r="F73" s="63" t="str">
        <f>IF(D73=0,"-",IF(E73/D73*100&gt;110,"свыше 100",ROUND((E73/D73*100),1)))</f>
        <v>-</v>
      </c>
    </row>
    <row r="74" spans="1:6" ht="42.75" customHeight="1">
      <c r="A74" s="49">
        <f t="shared" si="1"/>
        <v>62</v>
      </c>
      <c r="B74" s="56" t="s">
        <v>211</v>
      </c>
      <c r="C74" s="50" t="s">
        <v>184</v>
      </c>
      <c r="D74" s="64">
        <v>0</v>
      </c>
      <c r="E74" s="57">
        <v>-518061.06</v>
      </c>
      <c r="F74" s="63" t="str">
        <f>IF(D74=0,"-",IF(E74/D74*100&gt;110,"свыше 100",ROUND((E74/D74*100),1)))</f>
        <v>-</v>
      </c>
    </row>
    <row r="75" spans="1:6" ht="38.25">
      <c r="A75" s="49">
        <f t="shared" si="1"/>
        <v>63</v>
      </c>
      <c r="B75" s="56" t="s">
        <v>212</v>
      </c>
      <c r="C75" s="50" t="s">
        <v>213</v>
      </c>
      <c r="D75" s="64">
        <v>0</v>
      </c>
      <c r="E75" s="57">
        <v>-3837945.95</v>
      </c>
      <c r="F75" s="63" t="str">
        <f>IF(D75=0,"-",IF(E75/D75*100&gt;110,"свыше 100",ROUND((E75/D75*100),1)))</f>
        <v>-</v>
      </c>
    </row>
    <row r="76" spans="1:6" ht="15.75">
      <c r="A76" s="49">
        <f t="shared" si="1"/>
        <v>64</v>
      </c>
      <c r="B76" s="45" t="s">
        <v>143</v>
      </c>
      <c r="C76" s="48" t="s">
        <v>101</v>
      </c>
      <c r="D76" s="66">
        <f>D10+D50</f>
        <v>1370716571</v>
      </c>
      <c r="E76" s="66">
        <f>E10+E50</f>
        <v>1007348710.94</v>
      </c>
      <c r="F76" s="61">
        <f>IF(D76=0,"-",IF(E76/D76*100&gt;110,"свыше 100",ROUND((E76/D76*100),1)))</f>
        <v>73.5</v>
      </c>
    </row>
    <row r="77" spans="1:5" ht="15.75">
      <c r="A77" s="30"/>
      <c r="B77" s="31"/>
      <c r="C77" s="26"/>
      <c r="D77" s="26"/>
      <c r="E77" s="26"/>
    </row>
    <row r="78" spans="1:5" ht="15.75">
      <c r="A78" s="77"/>
      <c r="B78" s="77"/>
      <c r="C78" s="77"/>
      <c r="D78" s="26"/>
      <c r="E78" s="26"/>
    </row>
    <row r="79" spans="1:5" ht="15.75">
      <c r="A79" s="32"/>
      <c r="B79" s="74"/>
      <c r="C79" s="80"/>
      <c r="D79" s="33"/>
      <c r="E79" s="33"/>
    </row>
    <row r="80" spans="1:5" ht="24" customHeight="1">
      <c r="A80" s="32"/>
      <c r="B80" s="74"/>
      <c r="C80" s="74"/>
      <c r="D80" s="33"/>
      <c r="E80" s="33"/>
    </row>
    <row r="81" spans="1:5" ht="18.75" customHeight="1">
      <c r="A81" s="76"/>
      <c r="B81" s="77"/>
      <c r="C81" s="77"/>
      <c r="D81" s="33"/>
      <c r="E81" s="33"/>
    </row>
    <row r="82" spans="1:5" ht="27.75" customHeight="1">
      <c r="A82" s="32"/>
      <c r="B82" s="73"/>
      <c r="C82" s="74"/>
      <c r="D82" s="33"/>
      <c r="E82" s="33"/>
    </row>
    <row r="83" spans="1:5" ht="15.75">
      <c r="A83" s="76"/>
      <c r="B83" s="77"/>
      <c r="C83" s="77"/>
      <c r="D83" s="34"/>
      <c r="E83" s="34"/>
    </row>
    <row r="84" spans="1:5" ht="27.75" customHeight="1">
      <c r="A84" s="26"/>
      <c r="B84" s="71"/>
      <c r="C84" s="75"/>
      <c r="D84" s="33"/>
      <c r="E84" s="33"/>
    </row>
    <row r="85" spans="1:5" ht="38.25" customHeight="1">
      <c r="A85" s="26"/>
      <c r="B85" s="71"/>
      <c r="C85" s="75"/>
      <c r="D85" s="33"/>
      <c r="E85" s="33"/>
    </row>
    <row r="86" spans="1:5" ht="30.75" customHeight="1">
      <c r="A86" s="26"/>
      <c r="B86" s="71"/>
      <c r="C86" s="72"/>
      <c r="D86" s="33"/>
      <c r="E86" s="33"/>
    </row>
    <row r="87" spans="1:5" ht="20.25" customHeight="1">
      <c r="A87" s="26"/>
      <c r="B87" s="71"/>
      <c r="C87" s="72"/>
      <c r="D87" s="33"/>
      <c r="E87" s="33"/>
    </row>
    <row r="88" spans="1:5" ht="24.75" customHeight="1">
      <c r="A88" s="26"/>
      <c r="B88" s="71"/>
      <c r="C88" s="72"/>
      <c r="D88" s="33"/>
      <c r="E88" s="33"/>
    </row>
    <row r="89" spans="1:5" ht="16.5" customHeight="1">
      <c r="A89" s="26"/>
      <c r="B89" s="71"/>
      <c r="C89" s="72"/>
      <c r="D89" s="33"/>
      <c r="E89" s="33"/>
    </row>
    <row r="90" spans="1:5" ht="40.5" customHeight="1">
      <c r="A90" s="26"/>
      <c r="B90" s="71"/>
      <c r="C90" s="72"/>
      <c r="D90" s="33"/>
      <c r="E90" s="33"/>
    </row>
    <row r="91" spans="1:5" ht="28.5" customHeight="1">
      <c r="A91" s="26"/>
      <c r="B91" s="71"/>
      <c r="C91" s="72"/>
      <c r="D91" s="33"/>
      <c r="E91" s="33"/>
    </row>
    <row r="92" spans="1:5" ht="54" customHeight="1">
      <c r="A92" s="26"/>
      <c r="B92" s="71"/>
      <c r="C92" s="72"/>
      <c r="D92" s="33"/>
      <c r="E92" s="33"/>
    </row>
    <row r="93" spans="1:5" ht="27.75" customHeight="1">
      <c r="A93" s="26"/>
      <c r="B93" s="71"/>
      <c r="C93" s="72"/>
      <c r="D93" s="33"/>
      <c r="E93" s="33"/>
    </row>
    <row r="94" spans="1:5" ht="15.75">
      <c r="A94" s="76"/>
      <c r="B94" s="77"/>
      <c r="C94" s="77"/>
      <c r="D94" s="34"/>
      <c r="E94" s="34"/>
    </row>
    <row r="95" spans="1:5" ht="13.5" customHeight="1">
      <c r="A95" s="26"/>
      <c r="B95" s="73"/>
      <c r="C95" s="74"/>
      <c r="D95" s="34"/>
      <c r="E95" s="34"/>
    </row>
    <row r="96" spans="1:5" ht="15" customHeight="1">
      <c r="A96" s="26"/>
      <c r="B96" s="74"/>
      <c r="C96" s="74"/>
      <c r="D96" s="34"/>
      <c r="E96" s="34"/>
    </row>
    <row r="97" spans="1:5" ht="14.25" customHeight="1">
      <c r="A97" s="26"/>
      <c r="B97" s="74"/>
      <c r="C97" s="74"/>
      <c r="D97" s="33"/>
      <c r="E97" s="33"/>
    </row>
    <row r="98" spans="1:5" ht="15.75">
      <c r="A98" s="26"/>
      <c r="B98" s="73"/>
      <c r="C98" s="74"/>
      <c r="D98" s="34"/>
      <c r="E98" s="34"/>
    </row>
    <row r="99" spans="1:5" ht="15.75">
      <c r="A99" s="26"/>
      <c r="B99" s="74"/>
      <c r="C99" s="74"/>
      <c r="D99" s="34"/>
      <c r="E99" s="34"/>
    </row>
    <row r="100" spans="1:5" ht="12.75" customHeight="1">
      <c r="A100" s="26"/>
      <c r="B100" s="80"/>
      <c r="C100" s="80"/>
      <c r="D100" s="33"/>
      <c r="E100" s="33"/>
    </row>
    <row r="101" spans="1:5" ht="15.75">
      <c r="A101" s="26"/>
      <c r="B101" s="73"/>
      <c r="C101" s="74"/>
      <c r="D101" s="33"/>
      <c r="E101" s="33"/>
    </row>
    <row r="102" spans="1:5" ht="15.75">
      <c r="A102" s="26"/>
      <c r="B102" s="74"/>
      <c r="C102" s="74"/>
      <c r="D102" s="33"/>
      <c r="E102" s="33"/>
    </row>
    <row r="103" spans="1:5" ht="14.25" customHeight="1">
      <c r="A103" s="26"/>
      <c r="B103" s="81"/>
      <c r="C103" s="81"/>
      <c r="D103" s="33"/>
      <c r="E103" s="33"/>
    </row>
    <row r="104" spans="1:5" ht="15.75">
      <c r="A104" s="26"/>
      <c r="B104" s="73"/>
      <c r="C104" s="74"/>
      <c r="D104" s="33"/>
      <c r="E104" s="33"/>
    </row>
    <row r="105" spans="1:5" ht="10.5" customHeight="1">
      <c r="A105" s="26"/>
      <c r="B105" s="81"/>
      <c r="C105" s="81"/>
      <c r="D105" s="33"/>
      <c r="E105" s="33"/>
    </row>
    <row r="106" spans="1:5" ht="37.5" customHeight="1">
      <c r="A106" s="26"/>
      <c r="B106" s="73"/>
      <c r="C106" s="73"/>
      <c r="D106" s="33"/>
      <c r="E106" s="33"/>
    </row>
    <row r="107" spans="1:5" ht="12.75" customHeight="1">
      <c r="A107" s="26"/>
      <c r="B107" s="73"/>
      <c r="C107" s="73"/>
      <c r="D107" s="33"/>
      <c r="E107" s="33"/>
    </row>
    <row r="108" spans="1:5" ht="12.75" customHeight="1">
      <c r="A108" s="26"/>
      <c r="B108" s="73"/>
      <c r="C108" s="73"/>
      <c r="D108" s="33"/>
      <c r="E108" s="33"/>
    </row>
    <row r="109" spans="1:5" ht="15.75">
      <c r="A109" s="76"/>
      <c r="B109" s="77"/>
      <c r="C109" s="77"/>
      <c r="D109" s="35"/>
      <c r="E109" s="35"/>
    </row>
    <row r="110" spans="1:5" ht="15.75" customHeight="1">
      <c r="A110" s="26"/>
      <c r="B110" s="74"/>
      <c r="C110" s="74"/>
      <c r="D110" s="34"/>
      <c r="E110" s="34"/>
    </row>
    <row r="111" spans="1:5" ht="15.75">
      <c r="A111" s="26"/>
      <c r="B111" s="74"/>
      <c r="C111" s="74"/>
      <c r="D111" s="34"/>
      <c r="E111" s="34"/>
    </row>
    <row r="112" spans="1:5" ht="15.75">
      <c r="A112" s="26"/>
      <c r="B112" s="74"/>
      <c r="C112" s="74"/>
      <c r="D112" s="34"/>
      <c r="E112" s="34"/>
    </row>
    <row r="113" spans="1:5" ht="18" customHeight="1">
      <c r="A113" s="26"/>
      <c r="B113" s="81"/>
      <c r="C113" s="81"/>
      <c r="D113" s="33"/>
      <c r="E113" s="33"/>
    </row>
    <row r="114" spans="1:5" ht="15.75">
      <c r="A114" s="26"/>
      <c r="B114" s="74"/>
      <c r="C114" s="74"/>
      <c r="D114" s="34"/>
      <c r="E114" s="34"/>
    </row>
    <row r="115" spans="1:5" ht="15.75">
      <c r="A115" s="26"/>
      <c r="B115" s="74"/>
      <c r="C115" s="74"/>
      <c r="D115" s="33"/>
      <c r="E115" s="33"/>
    </row>
    <row r="116" spans="1:5" ht="14.25" customHeight="1">
      <c r="A116" s="36"/>
      <c r="B116" s="81"/>
      <c r="C116" s="81"/>
      <c r="D116" s="37"/>
      <c r="E116" s="37"/>
    </row>
    <row r="117" spans="1:5" ht="15.75">
      <c r="A117" s="76"/>
      <c r="B117" s="77"/>
      <c r="C117" s="77"/>
      <c r="D117" s="22"/>
      <c r="E117" s="22"/>
    </row>
    <row r="118" spans="1:5" ht="48.75" customHeight="1">
      <c r="A118" s="22"/>
      <c r="B118" s="78"/>
      <c r="C118" s="79"/>
      <c r="D118" s="24"/>
      <c r="E118" s="24"/>
    </row>
    <row r="119" spans="1:5" ht="41.25" customHeight="1">
      <c r="A119" s="22"/>
      <c r="B119" s="78"/>
      <c r="C119" s="79"/>
      <c r="D119" s="24"/>
      <c r="E119" s="24"/>
    </row>
    <row r="120" spans="1:5" ht="26.25" customHeight="1">
      <c r="A120" s="22"/>
      <c r="B120" s="78"/>
      <c r="C120" s="82"/>
      <c r="D120" s="38"/>
      <c r="E120" s="38"/>
    </row>
    <row r="121" spans="1:5" ht="39" customHeight="1">
      <c r="A121" s="22"/>
      <c r="B121" s="78"/>
      <c r="C121" s="79"/>
      <c r="D121" s="38"/>
      <c r="E121" s="38"/>
    </row>
    <row r="122" spans="1:5" ht="69.75" customHeight="1">
      <c r="A122" s="22"/>
      <c r="B122" s="73"/>
      <c r="C122" s="73"/>
      <c r="D122" s="23"/>
      <c r="E122" s="23"/>
    </row>
    <row r="123" spans="1:5" ht="29.25" customHeight="1">
      <c r="A123" s="22"/>
      <c r="B123" s="78"/>
      <c r="C123" s="79"/>
      <c r="D123" s="38"/>
      <c r="E123" s="38"/>
    </row>
    <row r="124" spans="1:5" ht="24.75" customHeight="1">
      <c r="A124" s="22"/>
      <c r="B124" s="69"/>
      <c r="C124" s="70"/>
      <c r="D124" s="23"/>
      <c r="E124" s="23"/>
    </row>
    <row r="125" spans="1:5" ht="19.5" customHeight="1">
      <c r="A125" s="22"/>
      <c r="B125" s="25"/>
      <c r="C125" s="25"/>
      <c r="D125" s="24"/>
      <c r="E125" s="24"/>
    </row>
    <row r="126" spans="1:5" ht="15.75">
      <c r="A126" s="22"/>
      <c r="B126" s="22"/>
      <c r="C126" s="22"/>
      <c r="D126" s="22"/>
      <c r="E126" s="22"/>
    </row>
    <row r="127" spans="1:5" ht="15.75">
      <c r="A127" s="22"/>
      <c r="B127" s="22"/>
      <c r="C127" s="22"/>
      <c r="D127" s="22"/>
      <c r="E127" s="22"/>
    </row>
    <row r="128" spans="1:5" ht="15.75">
      <c r="A128" s="22"/>
      <c r="B128" s="22"/>
      <c r="C128" s="22"/>
      <c r="D128" s="22"/>
      <c r="E128" s="22"/>
    </row>
    <row r="129" spans="1:5" ht="15.75">
      <c r="A129" s="22"/>
      <c r="B129" s="22"/>
      <c r="C129" s="22"/>
      <c r="D129" s="22"/>
      <c r="E129" s="22"/>
    </row>
    <row r="130" spans="1:5" ht="15.75">
      <c r="A130" s="22"/>
      <c r="B130" s="22"/>
      <c r="C130" s="22"/>
      <c r="D130" s="22"/>
      <c r="E130" s="22"/>
    </row>
    <row r="131" spans="1:5" ht="15.75">
      <c r="A131" s="22"/>
      <c r="B131" s="22"/>
      <c r="C131" s="22"/>
      <c r="D131" s="22"/>
      <c r="E131" s="22"/>
    </row>
    <row r="132" spans="1:5" ht="15.75">
      <c r="A132" s="22"/>
      <c r="B132" s="22"/>
      <c r="C132" s="22"/>
      <c r="D132" s="22"/>
      <c r="E132" s="22"/>
    </row>
    <row r="133" spans="1:5" ht="15.75">
      <c r="A133" s="22"/>
      <c r="B133" s="22"/>
      <c r="C133" s="22"/>
      <c r="D133" s="22"/>
      <c r="E133" s="22"/>
    </row>
    <row r="134" spans="1:5" ht="15.75">
      <c r="A134" s="22"/>
      <c r="B134" s="22"/>
      <c r="C134" s="22"/>
      <c r="D134" s="22"/>
      <c r="E134" s="22"/>
    </row>
    <row r="135" spans="1:5" ht="15.75">
      <c r="A135" s="22"/>
      <c r="B135" s="22"/>
      <c r="C135" s="22"/>
      <c r="D135" s="22"/>
      <c r="E135" s="22"/>
    </row>
    <row r="136" spans="1:5" ht="15.75">
      <c r="A136" s="22"/>
      <c r="B136" s="22"/>
      <c r="C136" s="22"/>
      <c r="D136" s="22"/>
      <c r="E136" s="22"/>
    </row>
    <row r="137" spans="1:5" ht="15.75">
      <c r="A137" s="22"/>
      <c r="B137" s="22"/>
      <c r="C137" s="22"/>
      <c r="D137" s="22"/>
      <c r="E137" s="22"/>
    </row>
    <row r="138" spans="1:5" ht="15.75">
      <c r="A138" s="22"/>
      <c r="B138" s="22"/>
      <c r="C138" s="22"/>
      <c r="D138" s="22"/>
      <c r="E138" s="22"/>
    </row>
    <row r="139" spans="1:5" ht="15.75">
      <c r="A139" s="22"/>
      <c r="B139" s="22"/>
      <c r="C139" s="22"/>
      <c r="D139" s="22"/>
      <c r="E139" s="22"/>
    </row>
    <row r="140" spans="1:5" ht="15.75">
      <c r="A140" s="22"/>
      <c r="B140" s="22"/>
      <c r="C140" s="22"/>
      <c r="D140" s="22"/>
      <c r="E140" s="22"/>
    </row>
    <row r="141" spans="1:5" ht="15.75">
      <c r="A141" s="22"/>
      <c r="B141" s="22"/>
      <c r="C141" s="22"/>
      <c r="D141" s="22"/>
      <c r="E141" s="22"/>
    </row>
    <row r="142" spans="1:5" ht="15.75">
      <c r="A142" s="22"/>
      <c r="B142" s="22"/>
      <c r="C142" s="22"/>
      <c r="D142" s="22"/>
      <c r="E142" s="22"/>
    </row>
    <row r="143" spans="1:5" ht="15.75">
      <c r="A143" s="22"/>
      <c r="B143" s="22"/>
      <c r="C143" s="22"/>
      <c r="D143" s="22"/>
      <c r="E143" s="22"/>
    </row>
    <row r="144" spans="1:5" ht="15.75">
      <c r="A144" s="22"/>
      <c r="B144" s="22"/>
      <c r="C144" s="22"/>
      <c r="D144" s="22"/>
      <c r="E144" s="22"/>
    </row>
    <row r="145" spans="1:5" ht="15.75">
      <c r="A145" s="22"/>
      <c r="B145" s="22"/>
      <c r="C145" s="22"/>
      <c r="D145" s="22"/>
      <c r="E145" s="22"/>
    </row>
    <row r="146" spans="1:5" ht="15.75">
      <c r="A146" s="22"/>
      <c r="B146" s="22"/>
      <c r="C146" s="22"/>
      <c r="D146" s="22"/>
      <c r="E146" s="22"/>
    </row>
    <row r="147" spans="1:5" ht="15.75">
      <c r="A147" s="22"/>
      <c r="B147" s="22"/>
      <c r="C147" s="22"/>
      <c r="D147" s="22"/>
      <c r="E147" s="22"/>
    </row>
    <row r="148" spans="1:5" ht="15.75">
      <c r="A148" s="22"/>
      <c r="B148" s="22"/>
      <c r="C148" s="22"/>
      <c r="D148" s="22"/>
      <c r="E148" s="22"/>
    </row>
    <row r="149" spans="1:5" ht="15.75">
      <c r="A149" s="22"/>
      <c r="B149" s="22"/>
      <c r="C149" s="22"/>
      <c r="D149" s="22"/>
      <c r="E149" s="22"/>
    </row>
    <row r="150" spans="1:5" ht="15.75">
      <c r="A150" s="22"/>
      <c r="B150" s="22"/>
      <c r="C150" s="22"/>
      <c r="D150" s="22"/>
      <c r="E150" s="22"/>
    </row>
    <row r="151" spans="1:5" ht="15.75">
      <c r="A151" s="22"/>
      <c r="B151" s="22"/>
      <c r="C151" s="22"/>
      <c r="D151" s="22"/>
      <c r="E151" s="22"/>
    </row>
    <row r="152" spans="1:5" ht="15.75">
      <c r="A152" s="22"/>
      <c r="B152" s="22"/>
      <c r="C152" s="22"/>
      <c r="D152" s="22"/>
      <c r="E152" s="22"/>
    </row>
    <row r="153" spans="1:5" ht="15.75">
      <c r="A153" s="22"/>
      <c r="B153" s="22"/>
      <c r="C153" s="22"/>
      <c r="D153" s="22"/>
      <c r="E153" s="22"/>
    </row>
    <row r="154" spans="1:5" ht="15.75">
      <c r="A154" s="22"/>
      <c r="B154" s="22"/>
      <c r="C154" s="22"/>
      <c r="D154" s="22"/>
      <c r="E154" s="22"/>
    </row>
    <row r="155" spans="1:5" ht="15.75">
      <c r="A155" s="22"/>
      <c r="B155" s="22"/>
      <c r="C155" s="22"/>
      <c r="D155" s="22"/>
      <c r="E155" s="22"/>
    </row>
    <row r="156" spans="1:5" ht="15.75">
      <c r="A156" s="22"/>
      <c r="B156" s="22"/>
      <c r="C156" s="22"/>
      <c r="D156" s="22"/>
      <c r="E156" s="22"/>
    </row>
    <row r="157" spans="1:5" ht="15.75">
      <c r="A157" s="22"/>
      <c r="B157" s="22"/>
      <c r="C157" s="22"/>
      <c r="D157" s="22"/>
      <c r="E157" s="22"/>
    </row>
    <row r="158" spans="1:5" ht="15.75">
      <c r="A158" s="22"/>
      <c r="B158" s="22"/>
      <c r="C158" s="22"/>
      <c r="D158" s="22"/>
      <c r="E158" s="22"/>
    </row>
    <row r="159" spans="1:5" ht="15.75">
      <c r="A159" s="22"/>
      <c r="B159" s="22"/>
      <c r="C159" s="22"/>
      <c r="D159" s="22"/>
      <c r="E159" s="22"/>
    </row>
    <row r="160" spans="1:5" ht="15.75">
      <c r="A160" s="22"/>
      <c r="B160" s="22"/>
      <c r="C160" s="22"/>
      <c r="D160" s="22"/>
      <c r="E160" s="22"/>
    </row>
    <row r="161" spans="1:5" ht="15.75">
      <c r="A161" s="22"/>
      <c r="B161" s="22"/>
      <c r="C161" s="22"/>
      <c r="D161" s="22"/>
      <c r="E161" s="22"/>
    </row>
    <row r="162" spans="1:5" ht="15.75">
      <c r="A162" s="22"/>
      <c r="B162" s="22"/>
      <c r="C162" s="22"/>
      <c r="D162" s="22"/>
      <c r="E162" s="22"/>
    </row>
  </sheetData>
  <sheetProtection selectLockedCells="1" selectUnlockedCells="1"/>
  <mergeCells count="43">
    <mergeCell ref="B5:F5"/>
    <mergeCell ref="A78:C78"/>
    <mergeCell ref="B79:C79"/>
    <mergeCell ref="C1:E1"/>
    <mergeCell ref="C2:E2"/>
    <mergeCell ref="C3:E3"/>
    <mergeCell ref="E7:F7"/>
    <mergeCell ref="A7:A8"/>
    <mergeCell ref="A94:C94"/>
    <mergeCell ref="B89:C89"/>
    <mergeCell ref="B7:B8"/>
    <mergeCell ref="C7:C8"/>
    <mergeCell ref="D7:D8"/>
    <mergeCell ref="A81:C81"/>
    <mergeCell ref="B92:C92"/>
    <mergeCell ref="B123:C123"/>
    <mergeCell ref="B120:C120"/>
    <mergeCell ref="B121:C121"/>
    <mergeCell ref="B122:C122"/>
    <mergeCell ref="B84:C84"/>
    <mergeCell ref="A117:C117"/>
    <mergeCell ref="B118:C118"/>
    <mergeCell ref="B90:C90"/>
    <mergeCell ref="B114:C116"/>
    <mergeCell ref="B91:C91"/>
    <mergeCell ref="B106:C106"/>
    <mergeCell ref="B95:C97"/>
    <mergeCell ref="B98:C100"/>
    <mergeCell ref="B110:C113"/>
    <mergeCell ref="B104:C105"/>
    <mergeCell ref="B101:C103"/>
    <mergeCell ref="A109:C109"/>
    <mergeCell ref="B107:C108"/>
    <mergeCell ref="B124:C124"/>
    <mergeCell ref="B93:C93"/>
    <mergeCell ref="B82:C82"/>
    <mergeCell ref="B80:C80"/>
    <mergeCell ref="B85:C85"/>
    <mergeCell ref="B86:C86"/>
    <mergeCell ref="B87:C87"/>
    <mergeCell ref="A83:C83"/>
    <mergeCell ref="B119:C119"/>
    <mergeCell ref="B88:C88"/>
  </mergeCells>
  <printOptions/>
  <pageMargins left="0.7480314960629921" right="0.39" top="0.17" bottom="0.3" header="0.23" footer="0.23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Дело</cp:lastModifiedBy>
  <cp:lastPrinted>2019-10-22T11:34:59Z</cp:lastPrinted>
  <dcterms:created xsi:type="dcterms:W3CDTF">2002-02-14T09:43:26Z</dcterms:created>
  <dcterms:modified xsi:type="dcterms:W3CDTF">2019-10-29T04:47:12Z</dcterms:modified>
  <cp:category/>
  <cp:version/>
  <cp:contentType/>
  <cp:contentStatus/>
</cp:coreProperties>
</file>