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3272" windowHeight="93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<sst xmlns="http://schemas.openxmlformats.org/spreadsheetml/2006/main" count="111" uniqueCount="105">
  <si>
    <t>Наименование группы, подгруппы, статьи, подстатьи или элемента доходов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</si>
  <si>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</si>
  <si>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</si>
  <si>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</si>
  <si>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</si>
  <si>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</si>
  <si>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</si>
  <si>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</si>
  <si>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 Налоговые и неналоговые доходы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</si>
  <si>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</si>
  <si>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</si>
  <si>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4</t>
  </si>
  <si>
    <t xml:space="preserve">  - Единый налог на вмененный доход для отдельных видов деятельности</t>
  </si>
  <si>
    <t xml:space="preserve">   -  Единый сельскохозяйственный налог</t>
  </si>
  <si>
    <t xml:space="preserve">  -  Налог на имущество физических лиц</t>
  </si>
  <si>
    <t xml:space="preserve">  -  Земельный налог</t>
  </si>
  <si>
    <t xml:space="preserve">  -  Налог на доходы физических лиц</t>
  </si>
  <si>
    <t>Код раздела</t>
  </si>
  <si>
    <t>Наименивание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</si>
  <si>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</si>
  <si>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</si>
  <si>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0400</t>
  </si>
  <si>
    <t xml:space="preserve">  Национальная экономика</t>
  </si>
  <si>
    <t>0500</t>
  </si>
  <si>
    <t xml:space="preserve">  Жилищно-коммунальное хозяйство</t>
  </si>
  <si>
    <t>0600</t>
  </si>
  <si>
    <t xml:space="preserve">  Охрана окружающей среды</t>
  </si>
  <si>
    <t>0700</t>
  </si>
  <si>
    <t xml:space="preserve">  Образование</t>
  </si>
  <si>
    <t>0800</t>
  </si>
  <si>
    <t xml:space="preserve">  Культура, кинематография </t>
  </si>
  <si>
    <t>1000</t>
  </si>
  <si>
    <t xml:space="preserve">  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</si>
  <si>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</si>
  <si>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</si>
  <si>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</si>
  <si>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</si>
  <si>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</si>
  <si>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муниципального  долга</t>
  </si>
  <si>
    <t>Всего расходов:</t>
  </si>
  <si>
    <t>Приложение № 2</t>
  </si>
  <si>
    <t>0300</t>
  </si>
  <si>
    <t>0100</t>
  </si>
  <si>
    <t xml:space="preserve">Свод  источников внутреннего финансирования дефицита бюджета городского округа </t>
  </si>
  <si>
    <t>номер строки</t>
  </si>
  <si>
    <t>Изменение остатков средств на счетах по учету средств бюджета</t>
  </si>
  <si>
    <t>919 01 05 00 00 00 0000 000</t>
  </si>
  <si>
    <t>Приложение № 3</t>
  </si>
  <si>
    <t>Приложение № 1</t>
  </si>
  <si>
    <t>Всего доходов</t>
  </si>
  <si>
    <t>Проект</t>
  </si>
  <si>
    <t>Дотации бюджетам городских округов</t>
  </si>
  <si>
    <t>Субсидии бюджетам городских округов</t>
  </si>
  <si>
    <t>Субвенции бюджетам городских округов</t>
  </si>
  <si>
    <t>Иные межбюджетные трансферты</t>
  </si>
  <si>
    <t>Безвозмездные поступления</t>
  </si>
  <si>
    <t>0200</t>
  </si>
  <si>
    <t>Национальная оборона</t>
  </si>
  <si>
    <t>919 01 06 00 00 00 0000 000</t>
  </si>
  <si>
    <t>919 01 06 04 00 00 0000 000</t>
  </si>
  <si>
    <t>Бюджетные кредиты, предоставленные внутри страны в валюте Российской Федерации</t>
  </si>
  <si>
    <t>919 01 06 05 00 00 0000 000</t>
  </si>
  <si>
    <t>Налог, взимаемый в связи с применением патентной системы налогообложения</t>
  </si>
  <si>
    <t>Акцизы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</si>
  <si>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</si>
  <si>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</si>
  <si>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</si>
  <si>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>Кредиты кредитных организаций в валюте Российской Федерации</t>
  </si>
  <si>
    <t>919 01 02 00 00 00 0000 000</t>
  </si>
  <si>
    <t>Получение кредитов от кредитных организаций бюджетом Городского округа в валюте Российской Федерации</t>
  </si>
  <si>
    <t>919 01 02 00 00 04 0000 710</t>
  </si>
  <si>
    <t>Погашение бюджетом Городского округа кредитов, предоставленных кредитными организациями в валюте Российской Федерации</t>
  </si>
  <si>
    <t>919 01 02 00 00 04 0000 810</t>
  </si>
  <si>
    <t>919 01 03 00 00 00 0000 000</t>
  </si>
  <si>
    <t>919 01 03 01 00 04 0000 710</t>
  </si>
  <si>
    <t>919 01 03 01 00 04 0000 810</t>
  </si>
  <si>
    <t>919 01 05 02 01 04 0000 510</t>
  </si>
  <si>
    <t>919 01 05 02 01 04 0000 610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</si>
  <si>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</si>
  <si>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</si>
  <si>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902 01 06 01 00 00 0000 000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</si>
  <si>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</si>
  <si>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902 01 06 01 00 04 0000 630</t>
  </si>
  <si>
    <t>919 01 06 04 01 04 0000 810</t>
  </si>
  <si>
    <t>Возврат  бюджетных кредитов, предоставленных внутри страны в валюте Российской Федерации</t>
  </si>
  <si>
    <t>919 01 06 05 01 04 0000 600</t>
  </si>
  <si>
    <t>919 01 06 05 01 04 0000 640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</si>
  <si>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</si>
  <si>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</si>
  <si>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</si>
  <si>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городских округов</t>
  </si>
  <si>
    <t>Уменьшение прочих остатков денежных средств бюджета городского округов</t>
  </si>
  <si>
    <t>Исполнение государственных и муниципальных гарантий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</si>
  <si>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</si>
  <si>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Налог, взимаемый в связи с применением упрощенной системы налогообложения</t>
  </si>
  <si>
    <t>Расходы местного бюджета 2020 год (руб.)</t>
  </si>
  <si>
    <t>Другие вопросы в области средств массовой информации</t>
  </si>
  <si>
    <t>Сумма в 2020г.,рублях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</si>
  <si>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</si>
  <si>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Свод расходов бюджета МО Красноуфимский округ на 2020 год и плановый период 2021-2022 годов по разделам функциональной классификации расходов бюджетов РФ</t>
  </si>
  <si>
    <t>Расходы местного бюджета 2021 год (руб.)</t>
  </si>
  <si>
    <t>Расходы местного бюджета 2022 год (руб.)</t>
  </si>
  <si>
    <t>Сумма в 2021г.,рублях</t>
  </si>
  <si>
    <t>Сумма в 2022г.,рублях</t>
  </si>
  <si>
    <t>Свод доходов бюджета МО Красноуфимский округна 2020год и плановый период 2021 - 2022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</si>
</sst>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 shrinkToFit="1"/>
    </xf>
    <xf numFmtId="49" fontId="3" fillId="34" borderId="10" xfId="0" applyNumberFormat="1" applyFont="1" applyFill="1" applyBorder="1" applyAlignment="1">
      <alignment horizontal="center" vertical="top" shrinkToFit="1"/>
    </xf>
    <xf numFmtId="0" fontId="3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172" fontId="2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 vertical="top" shrinkToFit="1"/>
    </xf>
    <xf numFmtId="0" fontId="3" fillId="34" borderId="0" xfId="0" applyFont="1" applyFill="1" applyBorder="1" applyAlignment="1">
      <alignment horizontal="left" vertical="top"/>
    </xf>
    <xf numFmtId="172" fontId="3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 horizontal="right" vertical="top"/>
    </xf>
    <xf numFmtId="172" fontId="2" fillId="35" borderId="10" xfId="0" applyNumberFormat="1" applyFont="1" applyFill="1" applyBorder="1" applyAlignment="1">
      <alignment vertical="top"/>
    </xf>
    <xf numFmtId="172" fontId="3" fillId="35" borderId="10" xfId="0" applyNumberFormat="1" applyFont="1" applyFill="1" applyBorder="1" applyAlignment="1">
      <alignment vertical="top"/>
    </xf>
    <xf numFmtId="4" fontId="3" fillId="35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5" borderId="11" xfId="0" applyFont="1" applyFill="1" applyBorder="1" applyAlignment="1">
      <alignment horizontal="left" vertical="top"/>
    </xf>
    <xf numFmtId="0" fontId="2" fillId="35" borderId="12" xfId="0" applyFont="1" applyFill="1" applyBorder="1" applyAlignment="1">
      <alignment horizontal="left" vertical="top"/>
    </xf>
    <xf numFmtId="172" fontId="4" fillId="0" borderId="13" xfId="0" applyNumberFormat="1" applyFont="1" applyBorder="1" applyAlignment="1">
      <alignment horizontal="center" vertical="top" wrapText="1"/>
    </xf>
    <xf numFmtId="172" fontId="4" fillId="0" borderId="1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/>
    </xf>
    <xf numFmtId="2" fontId="5" fillId="0" borderId="11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0" fontId="3" fillId="0" borderId="0" xfId="43" applyFont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1" fontId="2" fillId="0" borderId="11" xfId="0" applyNumberFormat="1" applyFont="1" applyBorder="1" applyAlignment="1">
      <alignment horizontal="left" vertical="top"/>
    </xf>
    <xf numFmtId="1" fontId="2" fillId="0" borderId="12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82" zoomScaleNormal="82" zoomScalePageLayoutView="0" workbookViewId="0" topLeftCell="A1">
      <selection activeCell="F16" sqref="F16"/>
    </sheetView>
  </sheetViews>
  <sheetFormatPr defaultColWidth="9.00390625" defaultRowHeight="12.75"/>
  <cols>
    <col min="1" max="1" width="7.50390625" style="0" customWidth="1"/>
    <col min="2" max="2" width="32.375" style="0" customWidth="1"/>
    <col min="3" max="3" width="31.875" style="0" customWidth="1"/>
    <col min="4" max="4" width="18.375" style="0" customWidth="1"/>
    <col min="5" max="5" width="19.00390625" style="0" customWidth="1"/>
    <col min="6" max="6" width="18.125" style="0" customWidth="1"/>
    <col min="7" max="7" width="16.375" style="0" customWidth="1"/>
    <col min="8" max="8" width="14.50390625" style="0" customWidth="1"/>
  </cols>
  <sheetData>
    <row r="1" spans="1:5" ht="15">
      <c r="A1" s="1"/>
      <c r="B1" s="1"/>
      <c r="C1" s="2"/>
      <c r="D1" s="3" t="s">
        <v>48</v>
      </c>
      <c r="E1" s="4" t="s">
        <v>50</v>
      </c>
    </row>
    <row r="2" spans="1:6" ht="15.75" customHeight="1">
      <c r="A2" s="100" t="s">
        <v>104</v>
      </c>
      <c r="B2" s="100"/>
      <c r="C2" s="100"/>
      <c r="D2" s="100"/>
      <c r="E2" s="100"/>
      <c r="F2" s="100"/>
    </row>
    <row r="3" spans="1:6" ht="15.75" customHeight="1">
      <c r="A3" s="100"/>
      <c r="B3" s="100"/>
      <c r="C3" s="100"/>
      <c r="D3" s="100"/>
      <c r="E3" s="100"/>
      <c r="F3" s="100"/>
    </row>
    <row r="4" spans="1:5" ht="14.25" customHeight="1">
      <c r="A4" s="6"/>
      <c r="B4" s="7"/>
      <c r="C4" s="105"/>
      <c r="D4" s="106"/>
      <c r="E4" s="107"/>
    </row>
    <row r="5" spans="1:6" ht="12.75">
      <c r="A5" s="92"/>
      <c r="B5" s="93" t="s">
        <v>0</v>
      </c>
      <c r="C5" s="93"/>
      <c r="D5" s="86" t="s">
        <v>97</v>
      </c>
      <c r="E5" s="86" t="s">
        <v>102</v>
      </c>
      <c r="F5" s="86" t="s">
        <v>103</v>
      </c>
    </row>
    <row r="6" spans="1:6" ht="16.5" customHeight="1">
      <c r="A6" s="92"/>
      <c r="B6" s="93"/>
      <c r="C6" s="93"/>
      <c r="D6" s="87"/>
      <c r="E6" s="87"/>
      <c r="F6" s="87"/>
    </row>
    <row r="7" spans="1:6" ht="12.75">
      <c r="A7" s="8">
        <v>1</v>
      </c>
      <c r="B7" s="108">
        <v>2</v>
      </c>
      <c r="C7" s="108"/>
      <c r="D7" s="9">
        <v>3</v>
      </c>
      <c r="E7" s="28" t="s">
        <v>11</v>
      </c>
      <c r="F7" s="29"/>
    </row>
    <row r="8" spans="1:7" ht="15">
      <c r="A8" s="27"/>
      <c r="B8" s="103" t="s">
        <v>8</v>
      </c>
      <c r="C8" s="103"/>
      <c r="D8" s="70">
        <f>D9+D11+D12+D17+D20+D21+D22+D23+D24+D25</f>
        <v>275853000</v>
      </c>
      <c r="E8" s="70">
        <f>E9+E11+E12+E17+E20+E21+E22+E23+E24+E25</f>
        <v>287161000</v>
      </c>
      <c r="F8" s="70">
        <f>F9+F11+F12+F17+F20+F21+F22+F23+F24+F25</f>
        <v>303835000</v>
      </c>
      <c r="G8" s="48"/>
    </row>
    <row r="9" spans="1:7" ht="15">
      <c r="A9" s="10"/>
      <c r="B9" s="95" t="s">
        <v>1</v>
      </c>
      <c r="C9" s="95"/>
      <c r="D9" s="67">
        <f>D10</f>
        <v>157014000</v>
      </c>
      <c r="E9" s="67">
        <f>E10</f>
        <v>179459000</v>
      </c>
      <c r="F9" s="67">
        <f>F10</f>
        <v>196205000</v>
      </c>
      <c r="G9" s="48"/>
    </row>
    <row r="10" spans="1:8" ht="15">
      <c r="A10" s="10"/>
      <c r="B10" s="104" t="s">
        <v>16</v>
      </c>
      <c r="C10" s="104"/>
      <c r="D10" s="67">
        <v>157014000</v>
      </c>
      <c r="E10" s="71">
        <v>179459000</v>
      </c>
      <c r="F10" s="72">
        <v>196205000</v>
      </c>
      <c r="G10" s="49"/>
      <c r="H10" s="31"/>
    </row>
    <row r="11" spans="1:8" ht="15">
      <c r="A11" s="10"/>
      <c r="B11" s="90" t="s">
        <v>63</v>
      </c>
      <c r="C11" s="91"/>
      <c r="D11" s="67">
        <v>68679000</v>
      </c>
      <c r="E11" s="71">
        <v>55300000</v>
      </c>
      <c r="F11" s="72">
        <v>55300000</v>
      </c>
      <c r="G11" s="49"/>
      <c r="H11" s="31"/>
    </row>
    <row r="12" spans="1:8" ht="15">
      <c r="A12" s="11"/>
      <c r="B12" s="98" t="s">
        <v>2</v>
      </c>
      <c r="C12" s="98"/>
      <c r="D12" s="67">
        <f>SUM(D13:D16)</f>
        <v>7641000</v>
      </c>
      <c r="E12" s="67">
        <f>SUM(E13:E16)</f>
        <v>7994000</v>
      </c>
      <c r="F12" s="67">
        <f>SUM(F13:F16)</f>
        <v>7520000</v>
      </c>
      <c r="G12" s="49"/>
      <c r="H12" s="31"/>
    </row>
    <row r="13" spans="1:8" ht="36.75" customHeight="1">
      <c r="A13" s="11"/>
      <c r="B13" s="96" t="s">
        <v>94</v>
      </c>
      <c r="C13" s="97"/>
      <c r="D13" s="67">
        <v>3928000</v>
      </c>
      <c r="E13" s="73">
        <v>6492000</v>
      </c>
      <c r="F13" s="67">
        <v>6752000</v>
      </c>
      <c r="G13" s="49"/>
      <c r="H13" s="31"/>
    </row>
    <row r="14" spans="1:8" ht="31.5" customHeight="1">
      <c r="A14" s="11"/>
      <c r="B14" s="88" t="s">
        <v>12</v>
      </c>
      <c r="C14" s="111"/>
      <c r="D14" s="67">
        <v>2966000</v>
      </c>
      <c r="E14" s="71">
        <v>742000</v>
      </c>
      <c r="F14" s="72"/>
      <c r="G14" s="49"/>
      <c r="H14" s="31"/>
    </row>
    <row r="15" spans="1:8" ht="15">
      <c r="A15" s="11"/>
      <c r="B15" s="99" t="s">
        <v>13</v>
      </c>
      <c r="C15" s="99"/>
      <c r="D15" s="67">
        <v>340000</v>
      </c>
      <c r="E15" s="71">
        <v>343000</v>
      </c>
      <c r="F15" s="72">
        <v>346000</v>
      </c>
      <c r="G15" s="49"/>
      <c r="H15" s="31"/>
    </row>
    <row r="16" spans="1:8" ht="32.25" customHeight="1">
      <c r="A16" s="11"/>
      <c r="B16" s="88" t="s">
        <v>62</v>
      </c>
      <c r="C16" s="89"/>
      <c r="D16" s="67">
        <v>407000</v>
      </c>
      <c r="E16" s="71">
        <v>417000</v>
      </c>
      <c r="F16" s="72">
        <v>422000</v>
      </c>
      <c r="G16" s="49"/>
      <c r="H16" s="31"/>
    </row>
    <row r="17" spans="1:8" ht="15">
      <c r="A17" s="11"/>
      <c r="B17" s="98" t="s">
        <v>3</v>
      </c>
      <c r="C17" s="98"/>
      <c r="D17" s="67">
        <f>D18+D19</f>
        <v>21847000</v>
      </c>
      <c r="E17" s="67">
        <f>E18+E19</f>
        <v>23347000</v>
      </c>
      <c r="F17" s="67">
        <f>F18+F19</f>
        <v>23347000</v>
      </c>
      <c r="G17" s="49"/>
      <c r="H17" s="31"/>
    </row>
    <row r="18" spans="1:8" ht="15">
      <c r="A18" s="11"/>
      <c r="B18" s="99" t="s">
        <v>14</v>
      </c>
      <c r="C18" s="99"/>
      <c r="D18" s="67">
        <v>8854000</v>
      </c>
      <c r="E18" s="74">
        <v>9354000</v>
      </c>
      <c r="F18" s="72">
        <v>9354000</v>
      </c>
      <c r="G18" s="50"/>
      <c r="H18" s="31"/>
    </row>
    <row r="19" spans="1:8" ht="15">
      <c r="A19" s="11"/>
      <c r="B19" s="99" t="s">
        <v>15</v>
      </c>
      <c r="C19" s="99"/>
      <c r="D19" s="67">
        <v>12993000</v>
      </c>
      <c r="E19" s="71">
        <v>13993000</v>
      </c>
      <c r="F19" s="72">
        <v>13993000</v>
      </c>
      <c r="G19" s="49"/>
      <c r="H19" s="31"/>
    </row>
    <row r="20" spans="1:8" ht="15">
      <c r="A20" s="11"/>
      <c r="B20" s="98" t="s">
        <v>4</v>
      </c>
      <c r="C20" s="98"/>
      <c r="D20" s="75">
        <v>0</v>
      </c>
      <c r="E20" s="71">
        <v>0</v>
      </c>
      <c r="F20" s="72">
        <v>0</v>
      </c>
      <c r="G20" s="49"/>
      <c r="H20" s="31"/>
    </row>
    <row r="21" spans="1:8" ht="15">
      <c r="A21" s="11"/>
      <c r="B21" s="118" t="s">
        <v>10</v>
      </c>
      <c r="C21" s="119"/>
      <c r="D21" s="76">
        <v>10151000</v>
      </c>
      <c r="E21" s="71">
        <v>10527000</v>
      </c>
      <c r="F21" s="72">
        <v>10916000</v>
      </c>
      <c r="G21" s="49"/>
      <c r="H21" s="31"/>
    </row>
    <row r="22" spans="1:8" ht="15">
      <c r="A22" s="11"/>
      <c r="B22" s="101" t="s">
        <v>5</v>
      </c>
      <c r="C22" s="102"/>
      <c r="D22" s="67">
        <v>20000</v>
      </c>
      <c r="E22" s="71">
        <v>21000</v>
      </c>
      <c r="F22" s="72">
        <v>22000</v>
      </c>
      <c r="G22" s="51"/>
      <c r="H22" s="30"/>
    </row>
    <row r="23" spans="1:8" ht="15">
      <c r="A23" s="11"/>
      <c r="B23" s="94" t="s">
        <v>9</v>
      </c>
      <c r="C23" s="94"/>
      <c r="D23" s="67">
        <v>8583000</v>
      </c>
      <c r="E23" s="71">
        <v>8583000</v>
      </c>
      <c r="F23" s="72">
        <v>8583000</v>
      </c>
      <c r="G23" s="52"/>
      <c r="H23" s="32"/>
    </row>
    <row r="24" spans="1:8" ht="15">
      <c r="A24" s="11"/>
      <c r="B24" s="117" t="s">
        <v>6</v>
      </c>
      <c r="C24" s="118"/>
      <c r="D24" s="67">
        <v>1600000</v>
      </c>
      <c r="E24" s="71">
        <v>1600000</v>
      </c>
      <c r="F24" s="72">
        <v>1600000</v>
      </c>
      <c r="G24" s="52"/>
      <c r="H24" s="52"/>
    </row>
    <row r="25" spans="1:8" ht="15">
      <c r="A25" s="11"/>
      <c r="B25" s="117" t="s">
        <v>7</v>
      </c>
      <c r="C25" s="118"/>
      <c r="D25" s="67">
        <v>318000</v>
      </c>
      <c r="E25" s="71">
        <v>330000</v>
      </c>
      <c r="F25" s="72">
        <v>342000</v>
      </c>
      <c r="G25" s="52"/>
      <c r="H25" s="32"/>
    </row>
    <row r="26" spans="1:7" ht="15">
      <c r="A26" s="11"/>
      <c r="B26" s="113" t="s">
        <v>55</v>
      </c>
      <c r="C26" s="114"/>
      <c r="D26" s="70">
        <f>SUM(D27:D30)</f>
        <v>1092502100</v>
      </c>
      <c r="E26" s="70">
        <f>SUM(E27:E30)</f>
        <v>988849300</v>
      </c>
      <c r="F26" s="70">
        <f>SUM(F27:F30)</f>
        <v>1009400000</v>
      </c>
      <c r="G26" s="48"/>
    </row>
    <row r="27" spans="1:7" ht="15">
      <c r="A27" s="11"/>
      <c r="B27" s="109" t="s">
        <v>51</v>
      </c>
      <c r="C27" s="110"/>
      <c r="D27" s="67">
        <v>494320000</v>
      </c>
      <c r="E27" s="71">
        <v>360864000</v>
      </c>
      <c r="F27" s="72">
        <v>349796000</v>
      </c>
      <c r="G27" s="48"/>
    </row>
    <row r="28" spans="1:7" ht="15">
      <c r="A28" s="11"/>
      <c r="B28" s="109" t="s">
        <v>52</v>
      </c>
      <c r="C28" s="110"/>
      <c r="D28" s="67">
        <v>29482000</v>
      </c>
      <c r="E28" s="71">
        <v>30662000</v>
      </c>
      <c r="F28" s="72">
        <v>31887100</v>
      </c>
      <c r="G28" s="48"/>
    </row>
    <row r="29" spans="1:7" ht="15">
      <c r="A29" s="11"/>
      <c r="B29" s="109" t="s">
        <v>53</v>
      </c>
      <c r="C29" s="110"/>
      <c r="D29" s="67">
        <v>568700100</v>
      </c>
      <c r="E29" s="71">
        <v>597323300</v>
      </c>
      <c r="F29" s="72">
        <v>627716900</v>
      </c>
      <c r="G29" s="48"/>
    </row>
    <row r="30" spans="1:7" ht="15">
      <c r="A30" s="11"/>
      <c r="B30" s="109" t="s">
        <v>54</v>
      </c>
      <c r="C30" s="110"/>
      <c r="D30" s="67">
        <v>0</v>
      </c>
      <c r="E30" s="71">
        <v>0</v>
      </c>
      <c r="F30" s="72">
        <v>0</v>
      </c>
      <c r="G30" s="48"/>
    </row>
    <row r="31" spans="1:7" ht="15">
      <c r="A31" s="12"/>
      <c r="B31" s="113" t="s">
        <v>49</v>
      </c>
      <c r="C31" s="114"/>
      <c r="D31" s="70">
        <f>D8+D26</f>
        <v>1368355100</v>
      </c>
      <c r="E31" s="70">
        <f>E8+E26</f>
        <v>1276010300</v>
      </c>
      <c r="F31" s="70">
        <f>F8+F26</f>
        <v>1313235000</v>
      </c>
      <c r="G31" s="48"/>
    </row>
    <row r="32" spans="1:6" ht="15">
      <c r="A32" s="5"/>
      <c r="B32" s="13"/>
      <c r="C32" s="13"/>
      <c r="D32" s="14" t="s">
        <v>40</v>
      </c>
      <c r="E32" s="4" t="s">
        <v>50</v>
      </c>
      <c r="F32" s="30"/>
    </row>
    <row r="33" spans="1:5" ht="21" customHeight="1">
      <c r="A33" s="112"/>
      <c r="B33" s="112"/>
      <c r="C33" s="112"/>
      <c r="D33" s="112"/>
      <c r="E33" s="112"/>
    </row>
    <row r="34" spans="1:5" ht="31.5" customHeight="1">
      <c r="A34" s="122" t="s">
        <v>99</v>
      </c>
      <c r="B34" s="122"/>
      <c r="C34" s="122"/>
      <c r="D34" s="122"/>
      <c r="E34" s="122"/>
    </row>
    <row r="35" spans="1:6" ht="39">
      <c r="A35" s="16" t="s">
        <v>17</v>
      </c>
      <c r="B35" s="126" t="s">
        <v>18</v>
      </c>
      <c r="C35" s="127"/>
      <c r="D35" s="16" t="s">
        <v>95</v>
      </c>
      <c r="E35" s="16" t="s">
        <v>100</v>
      </c>
      <c r="F35" s="16" t="s">
        <v>101</v>
      </c>
    </row>
    <row r="36" spans="1:6" ht="15">
      <c r="A36" s="18">
        <v>1</v>
      </c>
      <c r="B36" s="120">
        <v>2</v>
      </c>
      <c r="C36" s="121"/>
      <c r="D36" s="54">
        <v>3</v>
      </c>
      <c r="E36" s="17">
        <v>4</v>
      </c>
      <c r="F36" s="33">
        <v>5</v>
      </c>
    </row>
    <row r="37" spans="1:6" ht="15">
      <c r="A37" s="19" t="s">
        <v>42</v>
      </c>
      <c r="B37" s="115" t="s">
        <v>19</v>
      </c>
      <c r="C37" s="123"/>
      <c r="D37" s="77">
        <v>141769900</v>
      </c>
      <c r="E37" s="77">
        <v>109570300</v>
      </c>
      <c r="F37" s="77">
        <v>109595200</v>
      </c>
    </row>
    <row r="38" spans="1:6" ht="15">
      <c r="A38" s="19" t="s">
        <v>56</v>
      </c>
      <c r="B38" s="115" t="s">
        <v>57</v>
      </c>
      <c r="C38" s="116"/>
      <c r="D38" s="77">
        <v>1423400</v>
      </c>
      <c r="E38" s="77">
        <v>1452700</v>
      </c>
      <c r="F38" s="77">
        <v>1543700</v>
      </c>
    </row>
    <row r="39" spans="1:6" ht="15">
      <c r="A39" s="19" t="s">
        <v>41</v>
      </c>
      <c r="B39" s="124" t="s">
        <v>20</v>
      </c>
      <c r="C39" s="125"/>
      <c r="D39" s="77">
        <v>15322400</v>
      </c>
      <c r="E39" s="77">
        <v>9170300</v>
      </c>
      <c r="F39" s="77">
        <v>9170300</v>
      </c>
    </row>
    <row r="40" spans="1:6" ht="15">
      <c r="A40" s="19" t="s">
        <v>21</v>
      </c>
      <c r="B40" s="82" t="s">
        <v>22</v>
      </c>
      <c r="C40" s="83"/>
      <c r="D40" s="78">
        <v>76764300</v>
      </c>
      <c r="E40" s="78">
        <v>61157400</v>
      </c>
      <c r="F40" s="78">
        <v>61148000</v>
      </c>
    </row>
    <row r="41" spans="1:6" ht="15">
      <c r="A41" s="19" t="s">
        <v>23</v>
      </c>
      <c r="B41" s="82" t="s">
        <v>24</v>
      </c>
      <c r="C41" s="83"/>
      <c r="D41" s="78">
        <v>66648700</v>
      </c>
      <c r="E41" s="78">
        <v>16943200</v>
      </c>
      <c r="F41" s="78">
        <v>16954200</v>
      </c>
    </row>
    <row r="42" spans="1:6" ht="15">
      <c r="A42" s="19" t="s">
        <v>25</v>
      </c>
      <c r="B42" s="82" t="s">
        <v>26</v>
      </c>
      <c r="C42" s="83"/>
      <c r="D42" s="78">
        <v>6138700</v>
      </c>
      <c r="E42" s="78">
        <v>6138700</v>
      </c>
      <c r="F42" s="78">
        <v>6138700</v>
      </c>
    </row>
    <row r="43" spans="1:6" ht="15">
      <c r="A43" s="19" t="s">
        <v>27</v>
      </c>
      <c r="B43" s="82" t="s">
        <v>28</v>
      </c>
      <c r="C43" s="83"/>
      <c r="D43" s="78">
        <v>811956100</v>
      </c>
      <c r="E43" s="78">
        <v>803403800</v>
      </c>
      <c r="F43" s="78">
        <v>829241300</v>
      </c>
    </row>
    <row r="44" spans="1:6" ht="15">
      <c r="A44" s="19" t="s">
        <v>29</v>
      </c>
      <c r="B44" s="82" t="s">
        <v>30</v>
      </c>
      <c r="C44" s="83"/>
      <c r="D44" s="78">
        <v>138903500</v>
      </c>
      <c r="E44" s="78">
        <v>138719000</v>
      </c>
      <c r="F44" s="78">
        <v>133719000</v>
      </c>
    </row>
    <row r="45" spans="1:6" ht="15">
      <c r="A45" s="19" t="s">
        <v>31</v>
      </c>
      <c r="B45" s="82" t="s">
        <v>32</v>
      </c>
      <c r="C45" s="83"/>
      <c r="D45" s="78">
        <v>114366200</v>
      </c>
      <c r="E45" s="78">
        <v>117845800</v>
      </c>
      <c r="F45" s="78">
        <v>117845500</v>
      </c>
    </row>
    <row r="46" spans="1:6" ht="13.5" customHeight="1">
      <c r="A46" s="19" t="s">
        <v>33</v>
      </c>
      <c r="B46" s="82" t="s">
        <v>34</v>
      </c>
      <c r="C46" s="83"/>
      <c r="D46" s="78">
        <v>1596600</v>
      </c>
      <c r="E46" s="78">
        <v>1596600</v>
      </c>
      <c r="F46" s="78">
        <v>1596600</v>
      </c>
    </row>
    <row r="47" spans="1:6" ht="0.75" customHeight="1" hidden="1">
      <c r="A47" s="19" t="s">
        <v>35</v>
      </c>
      <c r="B47" s="82" t="s">
        <v>36</v>
      </c>
      <c r="C47" s="83"/>
      <c r="D47" s="78">
        <v>400</v>
      </c>
      <c r="E47" s="78"/>
      <c r="F47" s="78"/>
    </row>
    <row r="48" spans="1:6" ht="16.5" customHeight="1">
      <c r="A48" s="19" t="s">
        <v>35</v>
      </c>
      <c r="B48" s="55" t="s">
        <v>96</v>
      </c>
      <c r="C48" s="56"/>
      <c r="D48" s="78">
        <v>532100</v>
      </c>
      <c r="E48" s="78">
        <v>532100</v>
      </c>
      <c r="F48" s="78">
        <v>532100</v>
      </c>
    </row>
    <row r="49" spans="1:6" ht="15">
      <c r="A49" s="19" t="s">
        <v>37</v>
      </c>
      <c r="B49" s="84" t="s">
        <v>38</v>
      </c>
      <c r="C49" s="85"/>
      <c r="D49" s="78">
        <v>400</v>
      </c>
      <c r="E49" s="78">
        <v>400</v>
      </c>
      <c r="F49" s="78">
        <v>400</v>
      </c>
    </row>
    <row r="50" spans="1:6" ht="15">
      <c r="A50" s="20"/>
      <c r="B50" s="132" t="s">
        <v>39</v>
      </c>
      <c r="C50" s="133"/>
      <c r="D50" s="79">
        <f>D37+D38+D39+D40+D41+D42+D43+D44+D45+D46+D48+D49</f>
        <v>1375422300</v>
      </c>
      <c r="E50" s="80">
        <f>SUM(E37:E49)</f>
        <v>1266530300</v>
      </c>
      <c r="F50" s="80">
        <f>SUM(F37:F49)</f>
        <v>1287485000</v>
      </c>
    </row>
    <row r="51" spans="1:6" ht="15">
      <c r="A51" s="43"/>
      <c r="B51" s="44"/>
      <c r="C51" s="44"/>
      <c r="D51" s="45"/>
      <c r="E51" s="46"/>
      <c r="F51" s="46"/>
    </row>
    <row r="52" spans="1:5" ht="15">
      <c r="A52" s="15"/>
      <c r="B52" s="21"/>
      <c r="C52" s="22"/>
      <c r="D52" s="23" t="s">
        <v>47</v>
      </c>
      <c r="E52" s="4" t="s">
        <v>50</v>
      </c>
    </row>
    <row r="53" spans="1:5" ht="15">
      <c r="A53" s="13"/>
      <c r="B53" s="21" t="s">
        <v>43</v>
      </c>
      <c r="C53" s="24"/>
      <c r="D53" s="25"/>
      <c r="E53" s="26"/>
    </row>
    <row r="54" spans="1:6" ht="51.75" customHeight="1">
      <c r="A54" s="129" t="s">
        <v>44</v>
      </c>
      <c r="B54" s="128" t="s">
        <v>64</v>
      </c>
      <c r="C54" s="128" t="s">
        <v>65</v>
      </c>
      <c r="D54" s="128" t="s">
        <v>97</v>
      </c>
      <c r="E54" s="128" t="s">
        <v>102</v>
      </c>
      <c r="F54" s="128" t="s">
        <v>103</v>
      </c>
    </row>
    <row r="55" spans="1:6" ht="22.5" customHeight="1">
      <c r="A55" s="130"/>
      <c r="B55" s="128"/>
      <c r="C55" s="128"/>
      <c r="D55" s="128"/>
      <c r="E55" s="128"/>
      <c r="F55" s="128"/>
    </row>
    <row r="56" spans="1:6" ht="42" customHeight="1" hidden="1">
      <c r="A56" s="130"/>
      <c r="B56" s="128"/>
      <c r="C56" s="128"/>
      <c r="D56" s="128"/>
      <c r="E56" s="128"/>
      <c r="F56" s="128"/>
    </row>
    <row r="57" spans="1:6" ht="3.75" customHeight="1" hidden="1">
      <c r="A57" s="131"/>
      <c r="B57" s="128"/>
      <c r="C57" s="128"/>
      <c r="D57" s="128"/>
      <c r="E57" s="128"/>
      <c r="F57" s="128"/>
    </row>
    <row r="58" spans="1:6" ht="12" customHeight="1">
      <c r="A58" s="34">
        <v>1</v>
      </c>
      <c r="B58" s="34">
        <v>2</v>
      </c>
      <c r="C58" s="34">
        <v>3</v>
      </c>
      <c r="D58" s="40">
        <v>4</v>
      </c>
      <c r="E58" s="41">
        <v>5</v>
      </c>
      <c r="F58" s="42">
        <v>6</v>
      </c>
    </row>
    <row r="59" spans="1:6" ht="28.5" customHeight="1">
      <c r="A59" s="36">
        <v>1</v>
      </c>
      <c r="B59" s="47" t="s">
        <v>66</v>
      </c>
      <c r="C59" s="68"/>
      <c r="D59" s="47">
        <f>D63+D66+D69+D60</f>
        <v>7067200</v>
      </c>
      <c r="E59" s="47">
        <f>E63+E66+E69+E60</f>
        <v>6820000</v>
      </c>
      <c r="F59" s="47">
        <f>F63+F66+F69+F60</f>
        <v>6950000</v>
      </c>
    </row>
    <row r="60" spans="1:6" ht="53.25" customHeight="1" hidden="1">
      <c r="A60" s="36">
        <v>2</v>
      </c>
      <c r="B60" s="35" t="s">
        <v>67</v>
      </c>
      <c r="C60" s="68" t="s">
        <v>68</v>
      </c>
      <c r="D60" s="47">
        <f>D61-D62</f>
        <v>0</v>
      </c>
      <c r="E60" s="67"/>
      <c r="F60" s="69"/>
    </row>
    <row r="61" spans="1:6" ht="46.5" customHeight="1" hidden="1">
      <c r="A61" s="37">
        <v>3</v>
      </c>
      <c r="B61" s="38" t="s">
        <v>69</v>
      </c>
      <c r="C61" s="65" t="s">
        <v>70</v>
      </c>
      <c r="D61" s="66">
        <v>0</v>
      </c>
      <c r="E61" s="67"/>
      <c r="F61" s="69"/>
    </row>
    <row r="62" spans="1:6" ht="73.5" customHeight="1" hidden="1">
      <c r="A62" s="37">
        <v>4</v>
      </c>
      <c r="B62" s="38" t="s">
        <v>71</v>
      </c>
      <c r="C62" s="65" t="s">
        <v>72</v>
      </c>
      <c r="D62" s="66">
        <v>0</v>
      </c>
      <c r="E62" s="67"/>
      <c r="F62" s="69"/>
    </row>
    <row r="63" spans="1:6" ht="45" customHeight="1">
      <c r="A63" s="37">
        <v>2</v>
      </c>
      <c r="B63" s="39" t="s">
        <v>87</v>
      </c>
      <c r="C63" s="64" t="s">
        <v>73</v>
      </c>
      <c r="D63" s="66">
        <f>D64-D65</f>
        <v>-400559</v>
      </c>
      <c r="E63" s="66">
        <f>E64-E65</f>
        <v>-200279</v>
      </c>
      <c r="F63" s="66">
        <f>F64-F65</f>
        <v>0</v>
      </c>
    </row>
    <row r="64" spans="1:6" ht="82.5" customHeight="1">
      <c r="A64" s="37">
        <v>3</v>
      </c>
      <c r="B64" s="38" t="s">
        <v>88</v>
      </c>
      <c r="C64" s="65" t="s">
        <v>74</v>
      </c>
      <c r="D64" s="66"/>
      <c r="E64" s="66"/>
      <c r="F64" s="66"/>
    </row>
    <row r="65" spans="1:6" ht="78" customHeight="1">
      <c r="A65" s="37">
        <v>4</v>
      </c>
      <c r="B65" s="38" t="s">
        <v>89</v>
      </c>
      <c r="C65" s="65" t="s">
        <v>75</v>
      </c>
      <c r="D65" s="66">
        <v>400559</v>
      </c>
      <c r="E65" s="66">
        <v>200279</v>
      </c>
      <c r="F65" s="66">
        <v>0</v>
      </c>
    </row>
    <row r="66" spans="1:6" ht="46.5">
      <c r="A66" s="37">
        <v>5</v>
      </c>
      <c r="B66" s="39" t="s">
        <v>45</v>
      </c>
      <c r="C66" s="64" t="s">
        <v>46</v>
      </c>
      <c r="D66" s="63">
        <f>D68-D67</f>
        <v>-2715841</v>
      </c>
      <c r="E66" s="63">
        <f>E68-E67</f>
        <v>891479</v>
      </c>
      <c r="F66" s="63">
        <f>F68-F67</f>
        <v>821200</v>
      </c>
    </row>
    <row r="67" spans="1:6" ht="45" customHeight="1">
      <c r="A67" s="37">
        <v>6</v>
      </c>
      <c r="B67" s="38" t="s">
        <v>90</v>
      </c>
      <c r="C67" s="65" t="s">
        <v>76</v>
      </c>
      <c r="D67" s="81">
        <f>1368355100+D74+D64</f>
        <v>1378538700</v>
      </c>
      <c r="E67" s="81">
        <f>1276010300+E74+E64</f>
        <v>1282139100</v>
      </c>
      <c r="F67" s="81">
        <f>1313235000+F74+F64</f>
        <v>1319363800</v>
      </c>
    </row>
    <row r="68" spans="1:6" ht="47.25" customHeight="1">
      <c r="A68" s="37">
        <v>7</v>
      </c>
      <c r="B68" s="38" t="s">
        <v>91</v>
      </c>
      <c r="C68" s="65" t="s">
        <v>77</v>
      </c>
      <c r="D68" s="81">
        <f>1375422300+D72+D65</f>
        <v>1375822859</v>
      </c>
      <c r="E68" s="81">
        <f>1282830300+E72+E65</f>
        <v>1283030579</v>
      </c>
      <c r="F68" s="81">
        <f>1320185000+F72+F65</f>
        <v>1320185000</v>
      </c>
    </row>
    <row r="69" spans="1:6" ht="60" customHeight="1">
      <c r="A69" s="37">
        <v>8</v>
      </c>
      <c r="B69" s="39" t="s">
        <v>78</v>
      </c>
      <c r="C69" s="64" t="s">
        <v>58</v>
      </c>
      <c r="D69" s="63">
        <f>D74-D72</f>
        <v>10183600</v>
      </c>
      <c r="E69" s="63">
        <f>E74-E72</f>
        <v>6128800</v>
      </c>
      <c r="F69" s="63">
        <f>F74-F72</f>
        <v>6128800</v>
      </c>
    </row>
    <row r="70" spans="1:6" ht="93" customHeight="1" hidden="1">
      <c r="A70" s="37">
        <v>12</v>
      </c>
      <c r="B70" s="39" t="s">
        <v>79</v>
      </c>
      <c r="C70" s="34" t="s">
        <v>80</v>
      </c>
      <c r="D70" s="61">
        <v>0</v>
      </c>
      <c r="E70" s="59"/>
      <c r="F70" s="59"/>
    </row>
    <row r="71" spans="1:6" ht="78" hidden="1">
      <c r="A71" s="37">
        <v>13</v>
      </c>
      <c r="B71" s="38" t="s">
        <v>81</v>
      </c>
      <c r="C71" s="37" t="s">
        <v>82</v>
      </c>
      <c r="D71" s="60">
        <v>0</v>
      </c>
      <c r="E71" s="59"/>
      <c r="F71" s="59"/>
    </row>
    <row r="72" spans="1:6" ht="36" customHeight="1">
      <c r="A72" s="37">
        <v>9</v>
      </c>
      <c r="B72" s="39" t="s">
        <v>92</v>
      </c>
      <c r="C72" s="57" t="s">
        <v>59</v>
      </c>
      <c r="D72" s="63">
        <f>D73</f>
        <v>0</v>
      </c>
      <c r="E72" s="63">
        <f>E73</f>
        <v>0</v>
      </c>
      <c r="F72" s="63">
        <f>F73</f>
        <v>0</v>
      </c>
    </row>
    <row r="73" spans="1:6" ht="180.75" customHeight="1">
      <c r="A73" s="37">
        <v>10</v>
      </c>
      <c r="B73" s="38" t="s">
        <v>98</v>
      </c>
      <c r="C73" s="53" t="s">
        <v>83</v>
      </c>
      <c r="D73" s="62">
        <v>0</v>
      </c>
      <c r="E73" s="62">
        <v>0</v>
      </c>
      <c r="F73" s="62">
        <v>0</v>
      </c>
    </row>
    <row r="74" spans="1:7" ht="61.5" customHeight="1">
      <c r="A74" s="37">
        <v>11</v>
      </c>
      <c r="B74" s="39" t="s">
        <v>60</v>
      </c>
      <c r="C74" s="64" t="s">
        <v>61</v>
      </c>
      <c r="D74" s="63">
        <f aca="true" t="shared" si="0" ref="D74:F75">D75</f>
        <v>10183600</v>
      </c>
      <c r="E74" s="63">
        <f t="shared" si="0"/>
        <v>6128800</v>
      </c>
      <c r="F74" s="63">
        <f t="shared" si="0"/>
        <v>6128800</v>
      </c>
      <c r="G74" s="58"/>
    </row>
    <row r="75" spans="1:7" ht="68.25" customHeight="1" hidden="1">
      <c r="A75" s="37">
        <v>12</v>
      </c>
      <c r="B75" s="38" t="s">
        <v>84</v>
      </c>
      <c r="C75" s="65" t="s">
        <v>85</v>
      </c>
      <c r="D75" s="66">
        <f t="shared" si="0"/>
        <v>10183600</v>
      </c>
      <c r="E75" s="66">
        <f t="shared" si="0"/>
        <v>6128800</v>
      </c>
      <c r="F75" s="66">
        <f t="shared" si="0"/>
        <v>6128800</v>
      </c>
      <c r="G75" s="58"/>
    </row>
    <row r="76" spans="1:7" ht="78.75" customHeight="1">
      <c r="A76" s="37">
        <v>13</v>
      </c>
      <c r="B76" s="38" t="s">
        <v>93</v>
      </c>
      <c r="C76" s="65" t="s">
        <v>86</v>
      </c>
      <c r="D76" s="66">
        <v>10183600</v>
      </c>
      <c r="E76" s="66">
        <v>6128800</v>
      </c>
      <c r="F76" s="66">
        <v>6128800</v>
      </c>
      <c r="G76" s="58"/>
    </row>
  </sheetData>
  <sheetProtection/>
  <mergeCells count="55">
    <mergeCell ref="A2:F3"/>
    <mergeCell ref="B39:C39"/>
    <mergeCell ref="B35:C35"/>
    <mergeCell ref="E54:E57"/>
    <mergeCell ref="F54:F57"/>
    <mergeCell ref="A54:A57"/>
    <mergeCell ref="B54:B57"/>
    <mergeCell ref="C54:C57"/>
    <mergeCell ref="D54:D57"/>
    <mergeCell ref="B50:C50"/>
    <mergeCell ref="B45:C45"/>
    <mergeCell ref="B38:C38"/>
    <mergeCell ref="B24:C24"/>
    <mergeCell ref="B25:C25"/>
    <mergeCell ref="B21:C21"/>
    <mergeCell ref="B36:C36"/>
    <mergeCell ref="A34:E34"/>
    <mergeCell ref="B37:C37"/>
    <mergeCell ref="B42:C42"/>
    <mergeCell ref="B27:C27"/>
    <mergeCell ref="B14:C14"/>
    <mergeCell ref="B29:C29"/>
    <mergeCell ref="B30:C30"/>
    <mergeCell ref="A33:E33"/>
    <mergeCell ref="B28:C28"/>
    <mergeCell ref="B26:C26"/>
    <mergeCell ref="B31:C31"/>
    <mergeCell ref="B18:C18"/>
    <mergeCell ref="B22:C22"/>
    <mergeCell ref="B12:C12"/>
    <mergeCell ref="B15:C15"/>
    <mergeCell ref="B17:C17"/>
    <mergeCell ref="B8:C8"/>
    <mergeCell ref="B10:C10"/>
    <mergeCell ref="E5:E6"/>
    <mergeCell ref="C4:E4"/>
    <mergeCell ref="B7:C7"/>
    <mergeCell ref="A5:A6"/>
    <mergeCell ref="B5:C6"/>
    <mergeCell ref="D5:D6"/>
    <mergeCell ref="B23:C23"/>
    <mergeCell ref="B9:C9"/>
    <mergeCell ref="B13:C13"/>
    <mergeCell ref="B20:C20"/>
    <mergeCell ref="B19:C19"/>
    <mergeCell ref="B46:C46"/>
    <mergeCell ref="B47:C47"/>
    <mergeCell ref="B49:C49"/>
    <mergeCell ref="B41:C41"/>
    <mergeCell ref="B40:C40"/>
    <mergeCell ref="F5:F6"/>
    <mergeCell ref="B16:C16"/>
    <mergeCell ref="B11:C11"/>
    <mergeCell ref="B44:C44"/>
    <mergeCell ref="B43:C43"/>
  </mergeCells>
  <printOptions/>
  <pageMargins left="0.7480314960629921" right="0.7480314960629921" top="0" bottom="0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2019-11-05T05:21:04Z</cp:lastPrinted>
  <dcterms:created xsi:type="dcterms:W3CDTF">2011-11-02T10:12:50Z</dcterms:created>
  <dcterms:modified xsi:type="dcterms:W3CDTF">2019-11-11T06:48:02Z</dcterms:modified>
  <cp:category/>
  <cp:version/>
  <cp:contentType/>
  <cp:contentStatus/>
</cp:coreProperties>
</file>