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2" windowWidth="9216" windowHeight="5316" firstSheet="1" activeTab="1"/>
  </bookViews>
  <sheets>
    <sheet name="исп.200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<sst xmlns="http://schemas.openxmlformats.org/spreadsheetml/2006/main" count="246" uniqueCount="241">
  <si>
    <t>тыс. руб.</t>
  </si>
  <si>
    <t>Налоги на совокупный доход</t>
  </si>
  <si>
    <t>Налоги на имущество</t>
  </si>
  <si>
    <t>Земельный налог</t>
  </si>
  <si>
    <t>49811201000010000120</t>
  </si>
  <si>
    <t>00010000000000000000</t>
  </si>
  <si>
    <t>18210100000000000000</t>
  </si>
  <si>
    <t>Налоги на прибыль, доходы</t>
  </si>
  <si>
    <t>18210500000000000000</t>
  </si>
  <si>
    <t>18210600000000000000</t>
  </si>
  <si>
    <t>00011105000000000120</t>
  </si>
  <si>
    <t>00011200000000000000</t>
  </si>
  <si>
    <t>00011100000000000000</t>
  </si>
  <si>
    <t>00010800000000000000</t>
  </si>
  <si>
    <t>00011600000000000000</t>
  </si>
  <si>
    <t>18210503000010000110</t>
  </si>
  <si>
    <t>Единый сельскохозяйственный налог</t>
  </si>
  <si>
    <t>00011400000000000000</t>
  </si>
  <si>
    <t>00011300000000000000</t>
  </si>
  <si>
    <t>Доходы от оказания платных услуг и компенсации затрат государства</t>
  </si>
  <si>
    <t>18210502000020000110</t>
  </si>
  <si>
    <t>Налог на доходы физ. лиц</t>
  </si>
  <si>
    <t>Государственная пошлина</t>
  </si>
  <si>
    <t>Платежи при пользовании природными ресурсами</t>
  </si>
  <si>
    <t>Плата за негатив. воздейст. на окр. среду</t>
  </si>
  <si>
    <t>Доходы от продажи матер. и нематер. активов</t>
  </si>
  <si>
    <t>Код бюджетной классификации РФ</t>
  </si>
  <si>
    <t>Наименование доходов</t>
  </si>
  <si>
    <t>18210102000010000110</t>
  </si>
  <si>
    <t>18210606000000000110</t>
  </si>
  <si>
    <t>Ед. налог на вмен. доход для отдельн. видов деят.</t>
  </si>
  <si>
    <t>Штрафы, санкции, возмещение ущерба</t>
  </si>
  <si>
    <t>Доходы</t>
  </si>
  <si>
    <t xml:space="preserve">                                                         к решению "О бюджете  </t>
  </si>
  <si>
    <t xml:space="preserve">                                                             Приложение</t>
  </si>
  <si>
    <t>Налог на имущество физических лиц</t>
  </si>
  <si>
    <t>00010807000010000110</t>
  </si>
  <si>
    <t xml:space="preserve">                                                             МО Красноуфимский округ</t>
  </si>
  <si>
    <t>Свод доходов бюджета МО Красноуфимский округ</t>
  </si>
  <si>
    <t xml:space="preserve">                                                                на 2008 год" от 27.03.08 №4</t>
  </si>
  <si>
    <t>План</t>
  </si>
  <si>
    <t>Факт</t>
  </si>
  <si>
    <t>% исполнения</t>
  </si>
  <si>
    <t>00010804000010000110</t>
  </si>
  <si>
    <t>Гос. пошлина за соверш. нотариальных действий</t>
  </si>
  <si>
    <t>00010900000000000000</t>
  </si>
  <si>
    <t>Задолженность и перерасчеты по отмененным налогам, сборам и иным обяз. Платежам</t>
  </si>
  <si>
    <t>00011103040040000120</t>
  </si>
  <si>
    <t>Доходы от сдачи в аренду имущ., находящегося в гос. и муницип. собственности</t>
  </si>
  <si>
    <t>01011105011040000120</t>
  </si>
  <si>
    <t>Аренд. пл. и поступ. от продажи права на закл. дог. аренды зем. участков, гос. собств. на кот. не разграничена, располож. в гр. гор. окр. (за искл.зем. уч. для целей жил. стр.)</t>
  </si>
  <si>
    <t>00011105024040000120</t>
  </si>
  <si>
    <t>Аренд. пл. и поступ. от продажи права на закл. дог. аренды за земли, наход. в собств. город. округов</t>
  </si>
  <si>
    <t>00011105034040000120</t>
  </si>
  <si>
    <t>Доходы от сдачи в аренду имущ., находящегося в опер. упр. органов упр. гор. окр. и созд. ими учр. и в хоз. ведении МУП</t>
  </si>
  <si>
    <t>00011108000000000120</t>
  </si>
  <si>
    <t xml:space="preserve">Прочие доходы от использ. имущества и прав, находящихся в гос. и муницип. собственности </t>
  </si>
  <si>
    <t>00011108044040000120</t>
  </si>
  <si>
    <t xml:space="preserve">Прочие поступ. от использ. имущества, находящегося в собств. городских округов </t>
  </si>
  <si>
    <t>Прочие доходы от оказ. плат. услуг получателями средств бюджетов городских округов  и компенсации затрат бюджетов городских округов</t>
  </si>
  <si>
    <t>00011303040040000130</t>
  </si>
  <si>
    <t>00011402030040000410</t>
  </si>
  <si>
    <t>Доходы от реализации имущества, находящегося в собств. город. округов (в части реализ. осн. ср-в по указ имущ.)</t>
  </si>
  <si>
    <t>00011402030040000440</t>
  </si>
  <si>
    <t>Доходы от реализации имущества, находящегося в собств. город. округов (в части реализ. мате. запасов по указ имущ.)</t>
  </si>
  <si>
    <t>00011632040040000140</t>
  </si>
  <si>
    <t>Возмещение сумм, израсход. незаконно или не по целев. назначению</t>
  </si>
  <si>
    <t>00011690040040000140</t>
  </si>
  <si>
    <t>Прочие поступления от денеж. взысканий (штрафов) и иных сумм в возмещ. ущерба, зачисл. в бюджеты городских округов</t>
  </si>
  <si>
    <t>18210601020040000110</t>
  </si>
  <si>
    <t>Налог на имущество физ. лиц, взимаемый по ставкам, примен. к объектам налогооблож., располож. в границах гор. округов</t>
  </si>
  <si>
    <t>Доходы от использования имущества, находящегося в гос. и муниц собств.</t>
  </si>
  <si>
    <t>Проценты,получ. от предостав. бюджетных кредитов внутри страны за счет бюджетов городских округов</t>
  </si>
  <si>
    <t>00010803000010000110</t>
  </si>
  <si>
    <t>Гос.пошлина по делам, рассматриваемым в судах общей юрисдикции, мировыми судьями</t>
  </si>
  <si>
    <t>Гос. пошлина за гос. регистрацию, а также за соверш. проч. юридич. значимых действий</t>
  </si>
  <si>
    <t>18210901000000000110</t>
  </si>
  <si>
    <t xml:space="preserve">Налог на прибыль орг., зачисл. до 1 января 2005 г. в местные бюджеты </t>
  </si>
  <si>
    <t>18210904000000000110</t>
  </si>
  <si>
    <t>18210906000020000110</t>
  </si>
  <si>
    <t>Прочие налоги и сборы (по отмененным налогам и сборам субъектов РФ)</t>
  </si>
  <si>
    <t>18210907000000000110</t>
  </si>
  <si>
    <t>Прочие налоги и сборы (по отмененным местные налогам и сборам)</t>
  </si>
  <si>
    <t>00011401040040000410</t>
  </si>
  <si>
    <t>Доходы от продажи квартир, находящихся в собственности городских округов</t>
  </si>
  <si>
    <t>00011603000000000140</t>
  </si>
  <si>
    <t>Денежные взыскания (штрафы) за нарушение законодательства о налогах и сборах</t>
  </si>
  <si>
    <t>00011606000010000140</t>
  </si>
  <si>
    <t>Денежные взыскания (штрафы) за наруш. законодательства о применении контр.-касс. техники при осущ. налич. денеж. расчетов</t>
  </si>
  <si>
    <t>00011608000010000140</t>
  </si>
  <si>
    <t>Денежные взыскания (штрафы) за адм. правонаруш.в обл. гос.регулир. производства и оборота этилового спирта, алк., спиртосодерж. и табач. продукции</t>
  </si>
  <si>
    <t>00011625000010000140</t>
  </si>
  <si>
    <t>Денежные взыскания (штрафы) за наруш. Законодат. О недрах, об особо охраняемых природ. Территориях, об охране и использовании жив. Мира, об эколог. Экспертизе, в обл. охр. Окр. Среды, зем. законодат., лесного законодат.,водного законодат.</t>
  </si>
  <si>
    <t>Денежные взыскания (штрафы) за наруш. Законодат. В обл.сан.-эпидем. Благополучия человека и законодат в сфере защиты прав потребителей</t>
  </si>
  <si>
    <t>00011628000010000140</t>
  </si>
  <si>
    <t>Единый налог на вмененный доход для отдельных видов деятельности</t>
  </si>
  <si>
    <t>Налог на доходы физических лиц</t>
  </si>
  <si>
    <t>Плата за негативное воздействие на окружающую среду</t>
  </si>
  <si>
    <t>№ строки</t>
  </si>
  <si>
    <t xml:space="preserve">Код бюджетной классификации </t>
  </si>
  <si>
    <t>ИТОГО ДОХОДОВ</t>
  </si>
  <si>
    <t>Сумма, руб.</t>
  </si>
  <si>
    <t>Доходы от продажи квартир</t>
  </si>
  <si>
    <t>Доходы от компенсации затрат государства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</si>
  <si>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</si>
  <si>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</si>
  <si>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</si>
  <si>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</si>
  <si>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</si>
  <si>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</si>
  <si>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</si>
  <si>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</si>
  <si>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000 1 05 00000 00 0000 000</t>
  </si>
  <si>
    <t>НАЛОГИ НА СОВОКУПНЫЙ ДОХОД</t>
  </si>
  <si>
    <t>000 1 05 02000 02 0000 110</t>
  </si>
  <si>
    <t>000 1 06 00000 00 0000 000</t>
  </si>
  <si>
    <t>НАЛОГИ НА ИМУЩЕСТВО</t>
  </si>
  <si>
    <t>000 1 06 01000 00 0000 110</t>
  </si>
  <si>
    <t>000 1 06 06000 00 0000 110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</si>
  <si>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</si>
  <si>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</si>
  <si>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</si>
  <si>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</si>
  <si>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</si>
  <si>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</si>
  <si>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</si>
  <si>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</si>
  <si>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000 1 13 00000 00 0000 000</t>
  </si>
  <si>
    <t>Доходы от оказания плантых услуг (работ)</t>
  </si>
  <si>
    <t>000 1 13 02000 00 0000 130</t>
  </si>
  <si>
    <t>000 1 14 00000 00 0000 000</t>
  </si>
  <si>
    <t>ДОХОДЫ ОТ ПРОДАЖИ МАТЕРИАЛЬНЫХ И НЕМАТЕРИАЛЬНЫХ АКТИВОВ</t>
  </si>
  <si>
    <t>000 1 14 01000 00 0000 410</t>
  </si>
  <si>
    <t>000 1 14 02000 00 0000 000</t>
  </si>
  <si>
    <t>000 1 14 06000 00 0000 430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</si>
  <si>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</si>
  <si>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</si>
  <si>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</si>
  <si>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</si>
  <si>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</si>
  <si>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</si>
  <si>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оплату жилищно-коммунальных услуг отдельным категориям граждан</t>
  </si>
  <si>
    <t/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</si>
  <si>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</si>
  <si>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</si>
  <si>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</si>
  <si>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000 1 13 01000 00 0000 130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</si>
  <si>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</si>
  <si>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</si>
  <si>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000 1 03 02000 01 0000 000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</si>
  <si>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</si>
  <si>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</si>
  <si>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</si>
  <si>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в связи с применением упрощенной системы налогообложения</t>
  </si>
  <si>
    <t xml:space="preserve"> к решению Думы МО Красноуфимский округ</t>
  </si>
  <si>
    <t xml:space="preserve">                                                         Приложение № 1 </t>
  </si>
  <si>
    <t>000 1 11 03000 00 0000 120</t>
  </si>
  <si>
    <t>Проценты, полученные от предоставления бюджетных кредитов внутри страны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</si>
  <si>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</si>
  <si>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</si>
  <si>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 </t>
  </si>
  <si>
    <t>000 1 05 01000 00 0000 110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</si>
  <si>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</si>
  <si>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</si>
  <si>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Субвенции бюджетам бюджетной системы Российской Федерации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</si>
  <si>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</si>
  <si>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</si>
  <si>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000 2 02 10000 00 0000 150</t>
  </si>
  <si>
    <t>000 2 02 15001 04 0000 150</t>
  </si>
  <si>
    <t>000 2 02 20000 00 0000 150</t>
  </si>
  <si>
    <t>000 2 02 29999 04 0000 150</t>
  </si>
  <si>
    <t>000 2 02 30000 00 0000 150</t>
  </si>
  <si>
    <t>000 2 02 30022 04 0000 150</t>
  </si>
  <si>
    <t>000 2 02 30024 04 0000 150</t>
  </si>
  <si>
    <t>000 2 02 35118 04 0000 150</t>
  </si>
  <si>
    <t xml:space="preserve">000 2 02 35120 04 0000 150
</t>
  </si>
  <si>
    <t>000 2 02 35250 04 0000 150</t>
  </si>
  <si>
    <t>000 2 02 39999 04 0000 150</t>
  </si>
  <si>
    <t>2020 год</t>
  </si>
  <si>
    <t>2021 год</t>
  </si>
  <si>
    <t>2022 год</t>
  </si>
  <si>
    <t>Свод доходов бюджета МО Красноуфимский округ на 2020 год и плановый период 2021-2022 годов</t>
  </si>
  <si>
    <t>1) cубвенции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 собственности Свердловской области</t>
  </si>
  <si>
    <t>2)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</si>
  <si>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3) 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</si>
  <si>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4) субвенции на осуществление государственного полномочия Свердловской области по созданию административных комиссий</t>
  </si>
  <si>
    <t>6) 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</si>
  <si>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8) субвенции на осуществление государственного полномочия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</si>
  <si>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1)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</si>
  <si>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 xml:space="preserve">Дотации бюджетам городских округов на выравнивание бюджетной обеспеченности </t>
  </si>
  <si>
    <t xml:space="preserve">000 2 02 15002 04 0000 150
</t>
  </si>
  <si>
    <t xml:space="preserve">Дотации бюджетам городских округов на поддержку мер по обеспечению сбалансированности бюджетов
</t>
  </si>
  <si>
    <t>1) 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</si>
  <si>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2) субсидии на осуществление мероприятий по обеспечению питанием обучающихся в муниципальных общеобразовательных организациях</t>
  </si>
  <si>
    <t>2)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</si>
  <si>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&lt;1*&gt; Примечание. В данной строке отражены поступления на 2020 год в виде :</t>
  </si>
  <si>
    <t>&lt;2*&gt; Примечание. В данной строке отражены поступления на 2020 год в виде :</t>
  </si>
  <si>
    <t>&lt;3*&gt; Примечание. В данной строке отражены поступления на 2020 год в виде :</t>
  </si>
  <si>
    <t xml:space="preserve">000 2 02 35469 04 0000 150
</t>
  </si>
  <si>
    <t xml:space="preserve">Субвенции бюджетам городских округов на проведение Всероссийской переписи населения 2020 года
</t>
  </si>
  <si>
    <t xml:space="preserve">000 2 02 20077 04 0000 150
</t>
  </si>
  <si>
    <t xml:space="preserve">000 2 02 25555 04 0000 150
</t>
  </si>
  <si>
    <t xml:space="preserve">Субсидии бюджетам городских округов на реализацию программ формирования современной городской среды
</t>
  </si>
  <si>
    <t xml:space="preserve">000 2 02 25097 04 0000 150
</t>
  </si>
  <si>
    <t xml:space="preserve">000 2 02 25519 04 0000 150
</t>
  </si>
  <si>
    <t>&lt;4*&gt; Примечание. В данной строке отражены поступления на 2020 год в виде :</t>
  </si>
  <si>
    <t>1) субсидии на проведение ремонтных работ в зданиях и помещениях, в которых размещаются муниципальные учреждения культурно-досугового типа в сельской местности</t>
  </si>
  <si>
    <t>2) субсидии на выплату денежного поощрения лучшим муниципальным учреждениям культуры, находящимся на территориях сельских поселений Свердловской области</t>
  </si>
  <si>
    <t>3) субсидии на выплату денежного поощрения лучшим работникам муниципальных учреждений культуры, находящихся на территориях сельских поселений Свердловской области</t>
  </si>
  <si>
    <t xml:space="preserve">000 2 02 25576 04 0000 150
</t>
  </si>
  <si>
    <t xml:space="preserve">Субсидии бюджетам городских округов на обеспечение комплексного развития сельских территорий
</t>
  </si>
  <si>
    <t xml:space="preserve">000 2 02 27576 04 0000 150
</t>
  </si>
  <si>
    <t xml:space="preserve"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
</t>
  </si>
  <si>
    <t>3) субсидии на улучшение жилищных условий граждан, проживающих на сельских территориях</t>
  </si>
  <si>
    <t>4) субсидии на реализацию муниципальных программ по энергосбережению и повышению энергетической эффективности</t>
  </si>
  <si>
    <t xml:space="preserve">Субсидии бюджетам городских округов на софинансирование капитальных вложений в объекты муниципальной собственности &lt;1*&gt;
</t>
  </si>
  <si>
    <t xml:space="preserve">Прочие субсидии бюджетам городских округов &lt;3*&gt; </t>
  </si>
  <si>
    <t>Субвенции бюджетам городских округов на выполнение передаваемых полномочий субъектов Российской Федерации &lt;4*&gt;</t>
  </si>
  <si>
    <t>Прочие субвенции бюджетам городских округов &lt;5*&gt;</t>
  </si>
  <si>
    <t>&lt;5*&gt; Примечание. В данной строке отражены поступления на 2020 год в виде :</t>
  </si>
  <si>
    <t xml:space="preserve">Иные межбюджетные трансферты
</t>
  </si>
  <si>
    <t xml:space="preserve">000 2 02 40000 00 0000 150
</t>
  </si>
  <si>
    <t xml:space="preserve">000 2 02 49999 04 0000 150
</t>
  </si>
  <si>
    <t>1) субсидии на реализацию проектов капитального строительства муниципального значения по развитию газификации</t>
  </si>
  <si>
    <t>2) субсидии на строительство и реконструкцию зданий муниципальных образовательных организаций</t>
  </si>
  <si>
    <t>5) субсидии на разработку документации по планировке территории</t>
  </si>
  <si>
    <t xml:space="preserve">Прочие межбюджетные трансферты, передаваемые бюджетам городских округов &lt;6*&gt;
</t>
  </si>
  <si>
    <t>&lt;6*&gt; Примечание. В данной строке отражены поступления на 2020 год в виде :</t>
  </si>
  <si>
    <t xml:space="preserve">Субсидии бюджетам городских округов на поддержку отрасли культуры &lt;2*&gt;
</t>
  </si>
  <si>
    <t xml:space="preserve"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</si>
  <si>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000 2 02 35462 04 0000 150
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</si>
  <si>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</si>
  <si>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>7) 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</si>
  <si>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 xml:space="preserve">0002 02 25497 04 0000 150
</t>
  </si>
  <si>
    <t xml:space="preserve">Субсидии бюджетам городских округов на реализацию мероприятий по обеспечению жильем молодых семей
</t>
  </si>
  <si>
    <t>6) субсидии на внесение изменений в документы территориального планирования и правила землепользования и застройки</t>
  </si>
  <si>
    <t>7) субсидии на ревлизацию мероприятий по поэтапному внедрению Всероссийского физкультурно-спортивного комплекса "Готов к труду и обороне" (ГТО)</t>
  </si>
  <si>
    <t>3) иного межбюджетного трансферта на приобретение планшетов для муниципальных общеобразовательных организаций</t>
  </si>
  <si>
    <t>2) иного межбюджетного трансферта на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</si>
  <si>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1) иного межбюджетного трансферта на обеспечение дополнительных гарантий по социальной поддержке детей - сирот и детей, оставшихся без попечения родителей, лиц из числа детей - 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</t>
  </si>
  <si>
    <t xml:space="preserve"> от  30.04.2020 г. № 213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</si>
</sst>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Liberation Serif"/>
      <family val="1"/>
    </font>
    <font>
      <b/>
      <sz val="12"/>
      <name val="Liberation Serif"/>
      <family val="1"/>
    </font>
    <font>
      <b/>
      <sz val="11"/>
      <name val="Liberation Serif"/>
      <family val="1"/>
    </font>
    <font>
      <b/>
      <sz val="11"/>
      <color indexed="8"/>
      <name val="Liberation Serif"/>
      <family val="1"/>
    </font>
    <font>
      <sz val="10"/>
      <name val="Liberation Serif"/>
      <family val="1"/>
    </font>
    <font>
      <b/>
      <sz val="10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right" wrapText="1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ill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 wrapText="1"/>
    </xf>
    <xf numFmtId="0" fontId="9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left" vertical="top" wrapText="1"/>
    </xf>
    <xf numFmtId="171" fontId="11" fillId="0" borderId="10" xfId="60" applyFont="1" applyFill="1" applyBorder="1" applyAlignment="1">
      <alignment vertical="top" wrapText="1" readingOrder="1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 vertical="top"/>
    </xf>
    <xf numFmtId="0" fontId="12" fillId="0" borderId="10" xfId="0" applyNumberFormat="1" applyFont="1" applyFill="1" applyBorder="1" applyAlignment="1">
      <alignment horizontal="left" vertical="top" wrapText="1"/>
    </xf>
    <xf numFmtId="4" fontId="11" fillId="0" borderId="10" xfId="0" applyNumberFormat="1" applyFont="1" applyBorder="1" applyAlignment="1">
      <alignment/>
    </xf>
    <xf numFmtId="4" fontId="11" fillId="0" borderId="10" xfId="0" applyNumberFormat="1" applyFont="1" applyFill="1" applyBorder="1" applyAlignment="1">
      <alignment/>
    </xf>
    <xf numFmtId="171" fontId="11" fillId="0" borderId="10" xfId="60" applyFont="1" applyFill="1" applyBorder="1" applyAlignment="1">
      <alignment wrapText="1" readingOrder="1"/>
    </xf>
    <xf numFmtId="171" fontId="11" fillId="0" borderId="10" xfId="60" applyFont="1" applyFill="1" applyBorder="1" applyAlignment="1">
      <alignment readingOrder="1"/>
    </xf>
    <xf numFmtId="171" fontId="12" fillId="0" borderId="10" xfId="60" applyFont="1" applyFill="1" applyBorder="1" applyAlignment="1">
      <alignment readingOrder="1"/>
    </xf>
    <xf numFmtId="171" fontId="11" fillId="0" borderId="10" xfId="60" applyFont="1" applyFill="1" applyBorder="1" applyAlignment="1">
      <alignment horizontal="right" vertical="top" wrapText="1" readingOrder="1"/>
    </xf>
    <xf numFmtId="171" fontId="11" fillId="0" borderId="10" xfId="60" applyFont="1" applyFill="1" applyBorder="1" applyAlignment="1">
      <alignment horizontal="right" wrapText="1" readingOrder="1"/>
    </xf>
    <xf numFmtId="0" fontId="11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171" fontId="11" fillId="0" borderId="10" xfId="60" applyFont="1" applyFill="1" applyBorder="1" applyAlignment="1">
      <alignment horizontal="right" readingOrder="1"/>
    </xf>
    <xf numFmtId="171" fontId="12" fillId="0" borderId="10" xfId="60" applyFont="1" applyFill="1" applyBorder="1" applyAlignment="1">
      <alignment horizontal="right" readingOrder="1"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4" fontId="11" fillId="0" borderId="0" xfId="0" applyNumberFormat="1" applyFont="1" applyAlignment="1">
      <alignment/>
    </xf>
    <xf numFmtId="0" fontId="5" fillId="0" borderId="0" xfId="0" applyFont="1" applyAlignment="1">
      <alignment/>
    </xf>
    <xf numFmtId="0" fontId="11" fillId="0" borderId="1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4" fontId="11" fillId="0" borderId="0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171" fontId="11" fillId="33" borderId="10" xfId="60" applyFont="1" applyFill="1" applyBorder="1" applyAlignment="1">
      <alignment horizontal="right" readingOrder="1"/>
    </xf>
    <xf numFmtId="171" fontId="11" fillId="0" borderId="11" xfId="60" applyFont="1" applyFill="1" applyBorder="1" applyAlignment="1">
      <alignment horizontal="right" wrapText="1" readingOrder="1"/>
    </xf>
    <xf numFmtId="171" fontId="11" fillId="0" borderId="0" xfId="60" applyFont="1" applyFill="1" applyBorder="1" applyAlignment="1">
      <alignment horizontal="right" wrapText="1" readingOrder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13" xfId="0" applyFont="1" applyFill="1" applyBorder="1" applyAlignment="1">
      <alignment horizontal="center" wrapText="1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Alignment="1">
      <alignment wrapText="1"/>
    </xf>
    <xf numFmtId="0" fontId="8" fillId="0" borderId="0" xfId="0" applyFont="1" applyFill="1" applyAlignment="1">
      <alignment horizontal="center"/>
    </xf>
    <xf numFmtId="0" fontId="0" fillId="0" borderId="0" xfId="0" applyAlignment="1">
      <alignment/>
    </xf>
    <xf numFmtId="0" fontId="7" fillId="0" borderId="0" xfId="0" applyFont="1" applyFill="1" applyAlignment="1">
      <alignment horizontal="right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7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">
      <selection activeCell="E12" sqref="E12"/>
    </sheetView>
  </sheetViews>
  <sheetFormatPr defaultColWidth="9.00390625" defaultRowHeight="15.75"/>
  <cols>
    <col min="1" max="1" width="21.25390625" style="0" customWidth="1"/>
    <col min="2" max="2" width="39.125" style="0" customWidth="1"/>
    <col min="3" max="3" width="9.875" style="0" customWidth="1"/>
    <col min="4" max="4" width="11.25390625" style="0" customWidth="1"/>
  </cols>
  <sheetData>
    <row r="1" spans="2:3" ht="15">
      <c r="B1" s="79" t="s">
        <v>34</v>
      </c>
      <c r="C1" s="79"/>
    </row>
    <row r="2" spans="2:3" ht="15">
      <c r="B2" s="79" t="s">
        <v>33</v>
      </c>
      <c r="C2" s="79"/>
    </row>
    <row r="3" spans="2:3" ht="15">
      <c r="B3" s="79" t="s">
        <v>37</v>
      </c>
      <c r="C3" s="79"/>
    </row>
    <row r="4" spans="2:3" ht="15">
      <c r="B4" s="79" t="s">
        <v>39</v>
      </c>
      <c r="C4" s="79"/>
    </row>
    <row r="5" spans="2:3" ht="15">
      <c r="B5" s="16"/>
      <c r="C5" s="14"/>
    </row>
    <row r="6" spans="1:3" ht="15">
      <c r="A6" s="78" t="s">
        <v>38</v>
      </c>
      <c r="B6" s="78"/>
      <c r="C6" s="78"/>
    </row>
    <row r="7" ht="15">
      <c r="C7" t="s">
        <v>0</v>
      </c>
    </row>
    <row r="8" spans="1:5" ht="46.5">
      <c r="A8" s="11" t="s">
        <v>26</v>
      </c>
      <c r="B8" s="2" t="s">
        <v>27</v>
      </c>
      <c r="C8" s="11" t="s">
        <v>40</v>
      </c>
      <c r="D8" s="2" t="s">
        <v>41</v>
      </c>
      <c r="E8" s="11" t="s">
        <v>42</v>
      </c>
    </row>
    <row r="9" spans="1:5" ht="15">
      <c r="A9" s="15" t="s">
        <v>5</v>
      </c>
      <c r="B9" s="12" t="s">
        <v>32</v>
      </c>
      <c r="C9" s="13">
        <f>C10+C12+C15+C18+C22+C27+C35+C37+C39+C43</f>
        <v>106550065</v>
      </c>
      <c r="D9" s="13">
        <f>D10+D12+D15+D18+D22+D27+D35+D37+D39+D43</f>
        <v>79863725.50000001</v>
      </c>
      <c r="E9" s="21">
        <f>D9/C9*100</f>
        <v>74.95417811335922</v>
      </c>
    </row>
    <row r="10" spans="1:5" ht="15">
      <c r="A10" s="8" t="s">
        <v>6</v>
      </c>
      <c r="B10" s="4" t="s">
        <v>7</v>
      </c>
      <c r="C10" s="4">
        <v>62500000</v>
      </c>
      <c r="D10" s="4">
        <v>65833944.43</v>
      </c>
      <c r="E10" s="21">
        <f aca="true" t="shared" si="0" ref="E10:E50">D10/C10*100</f>
        <v>105.33431108799999</v>
      </c>
    </row>
    <row r="11" spans="1:5" ht="15">
      <c r="A11" s="7" t="s">
        <v>28</v>
      </c>
      <c r="B11" s="1" t="s">
        <v>21</v>
      </c>
      <c r="C11" s="1">
        <v>62500000</v>
      </c>
      <c r="D11" s="1">
        <v>65833944.43</v>
      </c>
      <c r="E11" s="21">
        <f t="shared" si="0"/>
        <v>105.33431108799999</v>
      </c>
    </row>
    <row r="12" spans="1:5" ht="15">
      <c r="A12" s="8" t="s">
        <v>8</v>
      </c>
      <c r="B12" s="4" t="s">
        <v>1</v>
      </c>
      <c r="C12" s="4">
        <v>1410000</v>
      </c>
      <c r="D12" s="4">
        <v>1404607.77</v>
      </c>
      <c r="E12" s="21">
        <f t="shared" si="0"/>
        <v>99.61757234042553</v>
      </c>
    </row>
    <row r="13" spans="1:5" ht="30.75">
      <c r="A13" s="7" t="s">
        <v>20</v>
      </c>
      <c r="B13" s="3" t="s">
        <v>30</v>
      </c>
      <c r="C13" s="1">
        <v>1380000</v>
      </c>
      <c r="D13" s="1">
        <v>1374027.18</v>
      </c>
      <c r="E13" s="21">
        <f t="shared" si="0"/>
        <v>99.56718695652174</v>
      </c>
    </row>
    <row r="14" spans="1:5" ht="15">
      <c r="A14" s="7" t="s">
        <v>15</v>
      </c>
      <c r="B14" s="1" t="s">
        <v>16</v>
      </c>
      <c r="C14" s="1">
        <v>30000</v>
      </c>
      <c r="D14" s="1">
        <v>30580.59</v>
      </c>
      <c r="E14" s="21">
        <f t="shared" si="0"/>
        <v>101.9353</v>
      </c>
    </row>
    <row r="15" spans="1:5" ht="15">
      <c r="A15" s="8" t="s">
        <v>9</v>
      </c>
      <c r="B15" s="4" t="s">
        <v>2</v>
      </c>
      <c r="C15" s="4">
        <v>3500000</v>
      </c>
      <c r="D15" s="4">
        <v>3581035.26</v>
      </c>
      <c r="E15" s="21">
        <f t="shared" si="0"/>
        <v>102.31529314285714</v>
      </c>
    </row>
    <row r="16" spans="1:5" ht="62.25">
      <c r="A16" s="10" t="s">
        <v>69</v>
      </c>
      <c r="B16" s="5" t="s">
        <v>70</v>
      </c>
      <c r="C16" s="6">
        <v>1100000</v>
      </c>
      <c r="D16" s="1">
        <v>1130265.32</v>
      </c>
      <c r="E16" s="21">
        <f t="shared" si="0"/>
        <v>102.75139272727274</v>
      </c>
    </row>
    <row r="17" spans="1:5" ht="15">
      <c r="A17" s="7" t="s">
        <v>29</v>
      </c>
      <c r="B17" s="1" t="s">
        <v>3</v>
      </c>
      <c r="C17" s="1">
        <v>2400000</v>
      </c>
      <c r="D17" s="1">
        <v>2450769.94</v>
      </c>
      <c r="E17" s="21">
        <f t="shared" si="0"/>
        <v>102.11541416666667</v>
      </c>
    </row>
    <row r="18" spans="1:5" ht="15">
      <c r="A18" s="8" t="s">
        <v>13</v>
      </c>
      <c r="B18" s="4" t="s">
        <v>22</v>
      </c>
      <c r="C18" s="4">
        <v>81000</v>
      </c>
      <c r="D18" s="4">
        <v>89141.35</v>
      </c>
      <c r="E18" s="21">
        <f t="shared" si="0"/>
        <v>110.05104938271606</v>
      </c>
    </row>
    <row r="19" spans="1:5" ht="46.5">
      <c r="A19" s="20" t="s">
        <v>73</v>
      </c>
      <c r="B19" s="5" t="s">
        <v>74</v>
      </c>
      <c r="C19" s="4"/>
      <c r="D19" s="6">
        <v>7044.39</v>
      </c>
      <c r="E19" s="21" t="e">
        <f t="shared" si="0"/>
        <v>#DIV/0!</v>
      </c>
    </row>
    <row r="20" spans="1:5" ht="30.75">
      <c r="A20" s="10" t="s">
        <v>43</v>
      </c>
      <c r="B20" s="5" t="s">
        <v>44</v>
      </c>
      <c r="C20" s="6">
        <v>46000</v>
      </c>
      <c r="D20" s="1">
        <v>47496.96</v>
      </c>
      <c r="E20" s="21">
        <f t="shared" si="0"/>
        <v>103.25426086956521</v>
      </c>
    </row>
    <row r="21" spans="1:5" ht="46.5">
      <c r="A21" s="10" t="s">
        <v>36</v>
      </c>
      <c r="B21" s="5" t="s">
        <v>75</v>
      </c>
      <c r="C21" s="6">
        <v>35000</v>
      </c>
      <c r="D21" s="1">
        <v>34600</v>
      </c>
      <c r="E21" s="21">
        <f t="shared" si="0"/>
        <v>98.85714285714286</v>
      </c>
    </row>
    <row r="22" spans="1:5" ht="46.5">
      <c r="A22" s="8" t="s">
        <v>45</v>
      </c>
      <c r="B22" s="9" t="s">
        <v>46</v>
      </c>
      <c r="C22" s="4">
        <v>290000</v>
      </c>
      <c r="D22" s="4">
        <v>282700.33</v>
      </c>
      <c r="E22" s="21">
        <f t="shared" si="0"/>
        <v>97.4828724137931</v>
      </c>
    </row>
    <row r="23" spans="1:5" ht="30.75">
      <c r="A23" s="10" t="s">
        <v>76</v>
      </c>
      <c r="B23" s="5" t="s">
        <v>77</v>
      </c>
      <c r="C23" s="6">
        <v>22000</v>
      </c>
      <c r="D23" s="1">
        <v>21628.41</v>
      </c>
      <c r="E23" s="21">
        <f t="shared" si="0"/>
        <v>98.31095454545455</v>
      </c>
    </row>
    <row r="24" spans="1:5" ht="15">
      <c r="A24" s="10" t="s">
        <v>78</v>
      </c>
      <c r="B24" s="5" t="s">
        <v>2</v>
      </c>
      <c r="C24" s="6">
        <v>224000</v>
      </c>
      <c r="D24" s="1">
        <v>216237.45</v>
      </c>
      <c r="E24" s="21">
        <f t="shared" si="0"/>
        <v>96.53457589285715</v>
      </c>
    </row>
    <row r="25" spans="1:5" ht="30.75">
      <c r="A25" s="10" t="s">
        <v>79</v>
      </c>
      <c r="B25" s="5" t="s">
        <v>80</v>
      </c>
      <c r="C25" s="6">
        <v>41000</v>
      </c>
      <c r="D25" s="1">
        <v>41332.86</v>
      </c>
      <c r="E25" s="21">
        <f t="shared" si="0"/>
        <v>100.81185365853658</v>
      </c>
    </row>
    <row r="26" spans="1:5" ht="30.75">
      <c r="A26" s="10" t="s">
        <v>81</v>
      </c>
      <c r="B26" s="5" t="s">
        <v>82</v>
      </c>
      <c r="C26" s="6">
        <v>3000</v>
      </c>
      <c r="D26" s="1">
        <v>3501.61</v>
      </c>
      <c r="E26" s="21">
        <f t="shared" si="0"/>
        <v>116.72033333333334</v>
      </c>
    </row>
    <row r="27" spans="1:5" ht="30.75">
      <c r="A27" s="8" t="s">
        <v>12</v>
      </c>
      <c r="B27" s="9" t="s">
        <v>71</v>
      </c>
      <c r="C27" s="4">
        <v>1588000</v>
      </c>
      <c r="D27" s="4">
        <v>1666785.79</v>
      </c>
      <c r="E27" s="21">
        <f t="shared" si="0"/>
        <v>104.9613217884131</v>
      </c>
    </row>
    <row r="28" spans="1:5" ht="46.5">
      <c r="A28" s="10" t="s">
        <v>47</v>
      </c>
      <c r="B28" s="5" t="s">
        <v>72</v>
      </c>
      <c r="C28" s="6">
        <v>3000</v>
      </c>
      <c r="D28" s="6">
        <v>2776.72</v>
      </c>
      <c r="E28" s="21">
        <f t="shared" si="0"/>
        <v>92.55733333333332</v>
      </c>
    </row>
    <row r="29" spans="1:5" ht="46.5">
      <c r="A29" s="7" t="s">
        <v>10</v>
      </c>
      <c r="B29" s="3" t="s">
        <v>48</v>
      </c>
      <c r="C29" s="1">
        <v>1520000</v>
      </c>
      <c r="D29" s="1">
        <v>1596479.24</v>
      </c>
      <c r="E29" s="21">
        <f t="shared" si="0"/>
        <v>105.03152894736843</v>
      </c>
    </row>
    <row r="30" spans="1:5" ht="78">
      <c r="A30" s="7" t="s">
        <v>49</v>
      </c>
      <c r="B30" s="3" t="s">
        <v>50</v>
      </c>
      <c r="C30" s="1">
        <v>220000</v>
      </c>
      <c r="D30" s="1">
        <v>253853.26</v>
      </c>
      <c r="E30" s="21">
        <f t="shared" si="0"/>
        <v>115.38784545454546</v>
      </c>
    </row>
    <row r="31" spans="1:5" ht="46.5">
      <c r="A31" s="7" t="s">
        <v>51</v>
      </c>
      <c r="B31" s="3" t="s">
        <v>52</v>
      </c>
      <c r="C31" s="1">
        <v>80000</v>
      </c>
      <c r="D31" s="1">
        <v>61277.91</v>
      </c>
      <c r="E31" s="21">
        <f t="shared" si="0"/>
        <v>76.5973875</v>
      </c>
    </row>
    <row r="32" spans="1:5" ht="46.5">
      <c r="A32" s="7" t="s">
        <v>53</v>
      </c>
      <c r="B32" s="3" t="s">
        <v>54</v>
      </c>
      <c r="C32" s="1">
        <v>1220000</v>
      </c>
      <c r="D32" s="1">
        <v>1281348.07</v>
      </c>
      <c r="E32" s="21">
        <f t="shared" si="0"/>
        <v>105.02853032786885</v>
      </c>
    </row>
    <row r="33" spans="1:5" ht="46.5">
      <c r="A33" s="7" t="s">
        <v>55</v>
      </c>
      <c r="B33" s="3" t="s">
        <v>56</v>
      </c>
      <c r="C33" s="1">
        <v>65000</v>
      </c>
      <c r="D33" s="1">
        <v>67529.83</v>
      </c>
      <c r="E33" s="21">
        <f t="shared" si="0"/>
        <v>103.89204615384615</v>
      </c>
    </row>
    <row r="34" spans="1:5" ht="30.75">
      <c r="A34" s="7" t="s">
        <v>57</v>
      </c>
      <c r="B34" s="3" t="s">
        <v>58</v>
      </c>
      <c r="C34" s="1">
        <v>65000</v>
      </c>
      <c r="D34" s="1">
        <v>67529.83</v>
      </c>
      <c r="E34" s="21">
        <f t="shared" si="0"/>
        <v>103.89204615384615</v>
      </c>
    </row>
    <row r="35" spans="1:5" ht="30.75">
      <c r="A35" s="8" t="s">
        <v>11</v>
      </c>
      <c r="B35" s="9" t="s">
        <v>23</v>
      </c>
      <c r="C35" s="4">
        <v>48000</v>
      </c>
      <c r="D35" s="4">
        <v>48048.34</v>
      </c>
      <c r="E35" s="21">
        <f t="shared" si="0"/>
        <v>100.10070833333333</v>
      </c>
    </row>
    <row r="36" spans="1:5" ht="15">
      <c r="A36" s="7" t="s">
        <v>4</v>
      </c>
      <c r="B36" s="3" t="s">
        <v>24</v>
      </c>
      <c r="C36" s="1">
        <v>48000</v>
      </c>
      <c r="D36" s="1">
        <v>48048.34</v>
      </c>
      <c r="E36" s="21">
        <f t="shared" si="0"/>
        <v>100.10070833333333</v>
      </c>
    </row>
    <row r="37" spans="1:5" ht="30.75">
      <c r="A37" s="8" t="s">
        <v>18</v>
      </c>
      <c r="B37" s="9" t="s">
        <v>19</v>
      </c>
      <c r="C37" s="4">
        <v>7706083</v>
      </c>
      <c r="D37" s="4">
        <v>6296202.62</v>
      </c>
      <c r="E37" s="21">
        <f t="shared" si="0"/>
        <v>81.70431878296665</v>
      </c>
    </row>
    <row r="38" spans="1:5" ht="62.25">
      <c r="A38" s="10" t="s">
        <v>60</v>
      </c>
      <c r="B38" s="5" t="s">
        <v>59</v>
      </c>
      <c r="C38" s="6">
        <v>7706083</v>
      </c>
      <c r="D38" s="1">
        <v>6296202.62</v>
      </c>
      <c r="E38" s="21">
        <f t="shared" si="0"/>
        <v>81.70431878296665</v>
      </c>
    </row>
    <row r="39" spans="1:5" ht="30.75">
      <c r="A39" s="8" t="s">
        <v>17</v>
      </c>
      <c r="B39" s="9" t="s">
        <v>25</v>
      </c>
      <c r="C39" s="4">
        <v>29380982</v>
      </c>
      <c r="D39" s="4">
        <v>585189.09</v>
      </c>
      <c r="E39" s="21">
        <f t="shared" si="0"/>
        <v>1.9917274718727915</v>
      </c>
    </row>
    <row r="40" spans="1:5" ht="30.75">
      <c r="A40" s="10" t="s">
        <v>83</v>
      </c>
      <c r="B40" s="5" t="s">
        <v>84</v>
      </c>
      <c r="C40" s="6"/>
      <c r="D40" s="6">
        <v>34500</v>
      </c>
      <c r="E40" s="21" t="e">
        <f t="shared" si="0"/>
        <v>#DIV/0!</v>
      </c>
    </row>
    <row r="41" spans="1:5" ht="46.5">
      <c r="A41" s="10" t="s">
        <v>61</v>
      </c>
      <c r="B41" s="5" t="s">
        <v>62</v>
      </c>
      <c r="C41" s="6">
        <v>29377982</v>
      </c>
      <c r="D41" s="1">
        <v>547389.09</v>
      </c>
      <c r="E41" s="21">
        <f t="shared" si="0"/>
        <v>1.863263072324028</v>
      </c>
    </row>
    <row r="42" spans="1:5" ht="46.5">
      <c r="A42" s="7" t="s">
        <v>63</v>
      </c>
      <c r="B42" s="5" t="s">
        <v>64</v>
      </c>
      <c r="C42" s="1">
        <v>3000</v>
      </c>
      <c r="D42" s="1">
        <v>3300</v>
      </c>
      <c r="E42" s="21">
        <f t="shared" si="0"/>
        <v>110.00000000000001</v>
      </c>
    </row>
    <row r="43" spans="1:5" ht="15">
      <c r="A43" s="8" t="s">
        <v>14</v>
      </c>
      <c r="B43" s="9" t="s">
        <v>31</v>
      </c>
      <c r="C43" s="4">
        <v>46000</v>
      </c>
      <c r="D43" s="4">
        <v>76070.52</v>
      </c>
      <c r="E43" s="21">
        <f t="shared" si="0"/>
        <v>165.37069565217394</v>
      </c>
    </row>
    <row r="44" spans="1:5" ht="46.5">
      <c r="A44" s="10" t="s">
        <v>85</v>
      </c>
      <c r="B44" s="5" t="s">
        <v>86</v>
      </c>
      <c r="C44" s="6"/>
      <c r="D44" s="6">
        <v>-3950</v>
      </c>
      <c r="E44" s="21" t="e">
        <f t="shared" si="0"/>
        <v>#DIV/0!</v>
      </c>
    </row>
    <row r="45" spans="1:5" ht="62.25">
      <c r="A45" s="10" t="s">
        <v>87</v>
      </c>
      <c r="B45" s="5" t="s">
        <v>88</v>
      </c>
      <c r="C45" s="4"/>
      <c r="D45" s="1">
        <v>-33000</v>
      </c>
      <c r="E45" s="21" t="e">
        <f t="shared" si="0"/>
        <v>#DIV/0!</v>
      </c>
    </row>
    <row r="46" spans="1:5" ht="62.25">
      <c r="A46" s="10" t="s">
        <v>89</v>
      </c>
      <c r="B46" s="5" t="s">
        <v>90</v>
      </c>
      <c r="C46" s="4"/>
      <c r="D46" s="1">
        <v>30000</v>
      </c>
      <c r="E46" s="21" t="e">
        <f t="shared" si="0"/>
        <v>#DIV/0!</v>
      </c>
    </row>
    <row r="47" spans="1:5" ht="108.75">
      <c r="A47" s="10" t="s">
        <v>91</v>
      </c>
      <c r="B47" s="5" t="s">
        <v>92</v>
      </c>
      <c r="C47" s="4"/>
      <c r="D47" s="1">
        <v>88.92</v>
      </c>
      <c r="E47" s="21" t="e">
        <f t="shared" si="0"/>
        <v>#DIV/0!</v>
      </c>
    </row>
    <row r="48" spans="1:5" ht="62.25">
      <c r="A48" s="10" t="s">
        <v>94</v>
      </c>
      <c r="B48" s="5" t="s">
        <v>93</v>
      </c>
      <c r="C48" s="4"/>
      <c r="D48" s="1">
        <v>16293.39</v>
      </c>
      <c r="E48" s="21" t="e">
        <f t="shared" si="0"/>
        <v>#DIV/0!</v>
      </c>
    </row>
    <row r="49" spans="1:5" ht="30.75">
      <c r="A49" s="17" t="s">
        <v>65</v>
      </c>
      <c r="B49" s="18" t="s">
        <v>66</v>
      </c>
      <c r="C49" s="19">
        <v>8000</v>
      </c>
      <c r="D49" s="1">
        <v>8083.71</v>
      </c>
      <c r="E49" s="21">
        <f t="shared" si="0"/>
        <v>101.046375</v>
      </c>
    </row>
    <row r="50" spans="1:5" ht="46.5">
      <c r="A50" s="10" t="s">
        <v>67</v>
      </c>
      <c r="B50" s="5" t="s">
        <v>68</v>
      </c>
      <c r="C50" s="6">
        <v>38000</v>
      </c>
      <c r="D50" s="1">
        <v>58554.5</v>
      </c>
      <c r="E50" s="21">
        <f t="shared" si="0"/>
        <v>154.09078947368423</v>
      </c>
    </row>
  </sheetData>
  <sheetProtection/>
  <mergeCells count="5">
    <mergeCell ref="A6:C6"/>
    <mergeCell ref="B1:C1"/>
    <mergeCell ref="B2:C2"/>
    <mergeCell ref="B3:C3"/>
    <mergeCell ref="B4:C4"/>
  </mergeCells>
  <printOptions/>
  <pageMargins left="0.38" right="0.2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9"/>
  <sheetViews>
    <sheetView tabSelected="1" zoomScale="75" zoomScaleNormal="75" zoomScalePageLayoutView="0" workbookViewId="0" topLeftCell="A1">
      <selection activeCell="H7" sqref="H7"/>
    </sheetView>
  </sheetViews>
  <sheetFormatPr defaultColWidth="9.00390625" defaultRowHeight="15.75"/>
  <cols>
    <col min="1" max="1" width="4.25390625" style="0" customWidth="1"/>
    <col min="2" max="2" width="21.625" style="0" customWidth="1"/>
    <col min="3" max="3" width="48.375" style="0" customWidth="1"/>
    <col min="4" max="4" width="17.25390625" style="0" customWidth="1"/>
    <col min="5" max="5" width="16.25390625" style="0" customWidth="1"/>
    <col min="6" max="6" width="17.75390625" style="0" customWidth="1"/>
    <col min="7" max="7" width="13.375" style="0" hidden="1" customWidth="1"/>
    <col min="8" max="8" width="10.375" style="0" customWidth="1"/>
    <col min="9" max="9" width="10.50390625" style="0" customWidth="1"/>
  </cols>
  <sheetData>
    <row r="1" spans="1:6" ht="15">
      <c r="A1" s="29"/>
      <c r="B1" s="36"/>
      <c r="C1" s="98" t="s">
        <v>155</v>
      </c>
      <c r="D1" s="98"/>
      <c r="E1" s="97"/>
      <c r="F1" s="97"/>
    </row>
    <row r="2" spans="1:6" ht="14.25" customHeight="1">
      <c r="A2" s="29"/>
      <c r="B2" s="36"/>
      <c r="C2" s="98" t="s">
        <v>154</v>
      </c>
      <c r="D2" s="98"/>
      <c r="E2" s="97"/>
      <c r="F2" s="97"/>
    </row>
    <row r="3" spans="1:6" ht="12" customHeight="1">
      <c r="A3" s="29"/>
      <c r="B3" s="36"/>
      <c r="C3" s="98"/>
      <c r="D3" s="98"/>
      <c r="E3" s="38"/>
      <c r="F3" s="38"/>
    </row>
    <row r="4" spans="1:6" ht="12" customHeight="1">
      <c r="A4" s="29"/>
      <c r="B4" s="36"/>
      <c r="C4" s="98" t="s">
        <v>240</v>
      </c>
      <c r="D4" s="98"/>
      <c r="E4" s="97"/>
      <c r="F4" s="97"/>
    </row>
    <row r="5" spans="1:6" ht="0.75" customHeight="1" hidden="1">
      <c r="A5" s="29"/>
      <c r="B5" s="36"/>
      <c r="C5" s="98"/>
      <c r="D5" s="98"/>
      <c r="E5" s="38"/>
      <c r="F5" s="38"/>
    </row>
    <row r="6" spans="1:6" ht="0" customHeight="1" hidden="1">
      <c r="A6" s="29"/>
      <c r="B6" s="36"/>
      <c r="C6" s="37"/>
      <c r="D6" s="39"/>
      <c r="E6" s="38"/>
      <c r="F6" s="38"/>
    </row>
    <row r="7" spans="1:6" ht="15">
      <c r="A7" s="29"/>
      <c r="B7" s="96" t="s">
        <v>181</v>
      </c>
      <c r="C7" s="96"/>
      <c r="D7" s="96"/>
      <c r="E7" s="97"/>
      <c r="F7" s="97"/>
    </row>
    <row r="8" spans="1:6" ht="12" customHeight="1">
      <c r="A8" s="29"/>
      <c r="B8" s="36"/>
      <c r="C8" s="36"/>
      <c r="D8" s="36"/>
      <c r="E8" s="38"/>
      <c r="F8" s="38"/>
    </row>
    <row r="9" spans="1:6" ht="29.25" customHeight="1">
      <c r="A9" s="89" t="s">
        <v>98</v>
      </c>
      <c r="B9" s="91" t="s">
        <v>99</v>
      </c>
      <c r="C9" s="91" t="s">
        <v>27</v>
      </c>
      <c r="D9" s="86" t="s">
        <v>101</v>
      </c>
      <c r="E9" s="87"/>
      <c r="F9" s="88"/>
    </row>
    <row r="10" spans="1:6" ht="21" customHeight="1">
      <c r="A10" s="90"/>
      <c r="B10" s="92"/>
      <c r="C10" s="93"/>
      <c r="D10" s="40" t="s">
        <v>178</v>
      </c>
      <c r="E10" s="41" t="s">
        <v>179</v>
      </c>
      <c r="F10" s="41" t="s">
        <v>180</v>
      </c>
    </row>
    <row r="11" spans="1:6" ht="15">
      <c r="A11" s="30" t="s">
        <v>104</v>
      </c>
      <c r="B11" s="42" t="s">
        <v>105</v>
      </c>
      <c r="C11" s="43" t="s">
        <v>106</v>
      </c>
      <c r="D11" s="44">
        <v>4</v>
      </c>
      <c r="E11" s="45"/>
      <c r="F11" s="45"/>
    </row>
    <row r="12" spans="1:6" ht="15">
      <c r="A12" s="31" t="s">
        <v>104</v>
      </c>
      <c r="B12" s="46" t="s">
        <v>107</v>
      </c>
      <c r="C12" s="47" t="s">
        <v>108</v>
      </c>
      <c r="D12" s="56">
        <f>D13+D15+D17+D22+D25+D29+D31+D34+D38</f>
        <v>279131000</v>
      </c>
      <c r="E12" s="59">
        <f>E13+E15+E17+E22+E25+E29+E31+E34+E38</f>
        <v>287161000</v>
      </c>
      <c r="F12" s="59">
        <f>F13+F15+F17+F22+F25+F29+F31+F34+F38</f>
        <v>303835000</v>
      </c>
    </row>
    <row r="13" spans="1:6" ht="15">
      <c r="A13" s="32">
        <f>A12+1</f>
        <v>2</v>
      </c>
      <c r="B13" s="46" t="s">
        <v>109</v>
      </c>
      <c r="C13" s="47" t="s">
        <v>110</v>
      </c>
      <c r="D13" s="56">
        <f>D14</f>
        <v>165260000</v>
      </c>
      <c r="E13" s="59">
        <f>E14</f>
        <v>179459000</v>
      </c>
      <c r="F13" s="59">
        <f>F14</f>
        <v>196205000</v>
      </c>
    </row>
    <row r="14" spans="1:6" ht="15">
      <c r="A14" s="32">
        <f>A13+1</f>
        <v>3</v>
      </c>
      <c r="B14" s="46" t="s">
        <v>111</v>
      </c>
      <c r="C14" s="47" t="s">
        <v>96</v>
      </c>
      <c r="D14" s="56">
        <v>165260000</v>
      </c>
      <c r="E14" s="54">
        <v>179459000</v>
      </c>
      <c r="F14" s="54">
        <v>196205000</v>
      </c>
    </row>
    <row r="15" spans="1:6" ht="26.25">
      <c r="A15" s="32">
        <f aca="true" t="shared" si="0" ref="A15:A64">A14+1</f>
        <v>4</v>
      </c>
      <c r="B15" s="46" t="s">
        <v>147</v>
      </c>
      <c r="C15" s="47" t="s">
        <v>148</v>
      </c>
      <c r="D15" s="56">
        <f>D16</f>
        <v>60711000</v>
      </c>
      <c r="E15" s="60">
        <f>E16</f>
        <v>55300000</v>
      </c>
      <c r="F15" s="60">
        <f>F16</f>
        <v>55300000</v>
      </c>
    </row>
    <row r="16" spans="1:6" ht="26.25">
      <c r="A16" s="32">
        <f t="shared" si="0"/>
        <v>5</v>
      </c>
      <c r="B16" s="46" t="s">
        <v>149</v>
      </c>
      <c r="C16" s="47" t="s">
        <v>150</v>
      </c>
      <c r="D16" s="56">
        <v>60711000</v>
      </c>
      <c r="E16" s="54">
        <v>55300000</v>
      </c>
      <c r="F16" s="54">
        <v>55300000</v>
      </c>
    </row>
    <row r="17" spans="1:6" ht="15">
      <c r="A17" s="32">
        <f t="shared" si="0"/>
        <v>6</v>
      </c>
      <c r="B17" s="46" t="s">
        <v>112</v>
      </c>
      <c r="C17" s="47" t="s">
        <v>113</v>
      </c>
      <c r="D17" s="56">
        <f>D18+D19+D20+D21</f>
        <v>9141000</v>
      </c>
      <c r="E17" s="48">
        <f>E18+E19+E20+E21</f>
        <v>7994000</v>
      </c>
      <c r="F17" s="59">
        <f>F18+F19+F20+F21</f>
        <v>7520000</v>
      </c>
    </row>
    <row r="18" spans="1:6" ht="26.25">
      <c r="A18" s="32">
        <f t="shared" si="0"/>
        <v>7</v>
      </c>
      <c r="B18" s="46" t="s">
        <v>161</v>
      </c>
      <c r="C18" s="47" t="s">
        <v>153</v>
      </c>
      <c r="D18" s="56">
        <v>5428000</v>
      </c>
      <c r="E18" s="54">
        <v>6492000</v>
      </c>
      <c r="F18" s="54">
        <v>6752000</v>
      </c>
    </row>
    <row r="19" spans="1:6" ht="33.75" customHeight="1">
      <c r="A19" s="32">
        <f t="shared" si="0"/>
        <v>8</v>
      </c>
      <c r="B19" s="46" t="s">
        <v>114</v>
      </c>
      <c r="C19" s="49" t="s">
        <v>95</v>
      </c>
      <c r="D19" s="57">
        <v>2966000</v>
      </c>
      <c r="E19" s="54">
        <v>742000</v>
      </c>
      <c r="F19" s="54">
        <v>0</v>
      </c>
    </row>
    <row r="20" spans="1:6" ht="15">
      <c r="A20" s="32">
        <f t="shared" si="0"/>
        <v>9</v>
      </c>
      <c r="B20" s="46" t="s">
        <v>143</v>
      </c>
      <c r="C20" s="47" t="s">
        <v>16</v>
      </c>
      <c r="D20" s="56">
        <v>340000</v>
      </c>
      <c r="E20" s="54">
        <v>343000</v>
      </c>
      <c r="F20" s="54">
        <v>346000</v>
      </c>
    </row>
    <row r="21" spans="1:6" ht="26.25">
      <c r="A21" s="32">
        <f t="shared" si="0"/>
        <v>10</v>
      </c>
      <c r="B21" s="46" t="s">
        <v>144</v>
      </c>
      <c r="C21" s="47" t="s">
        <v>145</v>
      </c>
      <c r="D21" s="56">
        <v>407000</v>
      </c>
      <c r="E21" s="54">
        <v>417000</v>
      </c>
      <c r="F21" s="54">
        <v>422000</v>
      </c>
    </row>
    <row r="22" spans="1:6" ht="15">
      <c r="A22" s="32">
        <f t="shared" si="0"/>
        <v>11</v>
      </c>
      <c r="B22" s="46" t="s">
        <v>115</v>
      </c>
      <c r="C22" s="47" t="s">
        <v>116</v>
      </c>
      <c r="D22" s="56">
        <f>D23+D24</f>
        <v>23347000</v>
      </c>
      <c r="E22" s="48">
        <f>E23+E24</f>
        <v>23347000</v>
      </c>
      <c r="F22" s="59">
        <f>F23+F24</f>
        <v>23347000</v>
      </c>
    </row>
    <row r="23" spans="1:6" ht="15">
      <c r="A23" s="32">
        <f t="shared" si="0"/>
        <v>12</v>
      </c>
      <c r="B23" s="46" t="s">
        <v>117</v>
      </c>
      <c r="C23" s="50" t="s">
        <v>35</v>
      </c>
      <c r="D23" s="57">
        <v>9354000</v>
      </c>
      <c r="E23" s="54">
        <v>9354000</v>
      </c>
      <c r="F23" s="54">
        <v>9354000</v>
      </c>
    </row>
    <row r="24" spans="1:6" ht="15">
      <c r="A24" s="32">
        <f t="shared" si="0"/>
        <v>13</v>
      </c>
      <c r="B24" s="46" t="s">
        <v>118</v>
      </c>
      <c r="C24" s="50" t="s">
        <v>3</v>
      </c>
      <c r="D24" s="57">
        <v>13993000</v>
      </c>
      <c r="E24" s="54">
        <v>13993000</v>
      </c>
      <c r="F24" s="54">
        <v>13993000</v>
      </c>
    </row>
    <row r="25" spans="1:6" ht="39">
      <c r="A25" s="32">
        <f t="shared" si="0"/>
        <v>14</v>
      </c>
      <c r="B25" s="46" t="s">
        <v>119</v>
      </c>
      <c r="C25" s="47" t="s">
        <v>120</v>
      </c>
      <c r="D25" s="56">
        <f>SUM(D26:D28)</f>
        <v>10151000</v>
      </c>
      <c r="E25" s="56">
        <f>SUM(E26:E28)</f>
        <v>10527000</v>
      </c>
      <c r="F25" s="56">
        <f>SUM(F26:F28)</f>
        <v>10916000</v>
      </c>
    </row>
    <row r="26" spans="1:6" ht="26.25">
      <c r="A26" s="32">
        <f t="shared" si="0"/>
        <v>15</v>
      </c>
      <c r="B26" s="46" t="s">
        <v>156</v>
      </c>
      <c r="C26" s="47" t="s">
        <v>157</v>
      </c>
      <c r="D26" s="56">
        <v>108000</v>
      </c>
      <c r="E26" s="54">
        <v>112000</v>
      </c>
      <c r="F26" s="54">
        <v>116000</v>
      </c>
    </row>
    <row r="27" spans="1:6" ht="66.75" customHeight="1">
      <c r="A27" s="32">
        <f t="shared" si="0"/>
        <v>16</v>
      </c>
      <c r="B27" s="46" t="s">
        <v>121</v>
      </c>
      <c r="C27" s="47" t="s">
        <v>152</v>
      </c>
      <c r="D27" s="56">
        <v>8782000</v>
      </c>
      <c r="E27" s="54">
        <v>9107000</v>
      </c>
      <c r="F27" s="54">
        <v>9444000</v>
      </c>
    </row>
    <row r="28" spans="1:6" ht="66">
      <c r="A28" s="32">
        <f t="shared" si="0"/>
        <v>17</v>
      </c>
      <c r="B28" s="46" t="s">
        <v>122</v>
      </c>
      <c r="C28" s="47" t="s">
        <v>123</v>
      </c>
      <c r="D28" s="56">
        <v>1261000</v>
      </c>
      <c r="E28" s="54">
        <v>1308000</v>
      </c>
      <c r="F28" s="54">
        <v>1356000</v>
      </c>
    </row>
    <row r="29" spans="1:6" ht="26.25">
      <c r="A29" s="32">
        <f t="shared" si="0"/>
        <v>18</v>
      </c>
      <c r="B29" s="46" t="s">
        <v>124</v>
      </c>
      <c r="C29" s="47" t="s">
        <v>125</v>
      </c>
      <c r="D29" s="56">
        <f>D30</f>
        <v>20000</v>
      </c>
      <c r="E29" s="48">
        <f>E30</f>
        <v>21000</v>
      </c>
      <c r="F29" s="48">
        <f>F30</f>
        <v>22000</v>
      </c>
    </row>
    <row r="30" spans="1:6" ht="15">
      <c r="A30" s="32">
        <f t="shared" si="0"/>
        <v>19</v>
      </c>
      <c r="B30" s="46" t="s">
        <v>126</v>
      </c>
      <c r="C30" s="47" t="s">
        <v>97</v>
      </c>
      <c r="D30" s="56">
        <v>20000</v>
      </c>
      <c r="E30" s="54">
        <v>21000</v>
      </c>
      <c r="F30" s="54">
        <v>22000</v>
      </c>
    </row>
    <row r="31" spans="1:6" ht="26.25">
      <c r="A31" s="32">
        <f t="shared" si="0"/>
        <v>20</v>
      </c>
      <c r="B31" s="46" t="s">
        <v>127</v>
      </c>
      <c r="C31" s="47" t="s">
        <v>151</v>
      </c>
      <c r="D31" s="56">
        <f>D32+D33</f>
        <v>8583000</v>
      </c>
      <c r="E31" s="48">
        <f>E32+E33</f>
        <v>8583000</v>
      </c>
      <c r="F31" s="48">
        <f>F32+F33</f>
        <v>8583000</v>
      </c>
    </row>
    <row r="32" spans="1:6" ht="15">
      <c r="A32" s="32">
        <f t="shared" si="0"/>
        <v>21</v>
      </c>
      <c r="B32" s="46" t="s">
        <v>146</v>
      </c>
      <c r="C32" s="47" t="s">
        <v>128</v>
      </c>
      <c r="D32" s="57">
        <v>7700000</v>
      </c>
      <c r="E32" s="55">
        <v>7700000</v>
      </c>
      <c r="F32" s="54">
        <v>7700000</v>
      </c>
    </row>
    <row r="33" spans="1:6" ht="15">
      <c r="A33" s="32">
        <f t="shared" si="0"/>
        <v>22</v>
      </c>
      <c r="B33" s="46" t="s">
        <v>129</v>
      </c>
      <c r="C33" s="47" t="s">
        <v>103</v>
      </c>
      <c r="D33" s="57">
        <v>883000</v>
      </c>
      <c r="E33" s="55">
        <v>883000</v>
      </c>
      <c r="F33" s="54">
        <v>883000</v>
      </c>
    </row>
    <row r="34" spans="1:6" ht="26.25">
      <c r="A34" s="32">
        <f t="shared" si="0"/>
        <v>23</v>
      </c>
      <c r="B34" s="46" t="s">
        <v>130</v>
      </c>
      <c r="C34" s="47" t="s">
        <v>131</v>
      </c>
      <c r="D34" s="56">
        <f>D35+D36+D37</f>
        <v>1600000</v>
      </c>
      <c r="E34" s="48">
        <f>E35+E36+E37</f>
        <v>1600000</v>
      </c>
      <c r="F34" s="48">
        <f>F35+F36+F37</f>
        <v>1600000</v>
      </c>
    </row>
    <row r="35" spans="1:6" ht="15">
      <c r="A35" s="32">
        <f t="shared" si="0"/>
        <v>24</v>
      </c>
      <c r="B35" s="46" t="s">
        <v>132</v>
      </c>
      <c r="C35" s="49" t="s">
        <v>102</v>
      </c>
      <c r="D35" s="57">
        <v>100000</v>
      </c>
      <c r="E35" s="54">
        <v>100000</v>
      </c>
      <c r="F35" s="54">
        <v>100000</v>
      </c>
    </row>
    <row r="36" spans="1:6" ht="66">
      <c r="A36" s="32">
        <f t="shared" si="0"/>
        <v>25</v>
      </c>
      <c r="B36" s="46" t="s">
        <v>133</v>
      </c>
      <c r="C36" s="47" t="s">
        <v>162</v>
      </c>
      <c r="D36" s="57">
        <v>1100000</v>
      </c>
      <c r="E36" s="54">
        <v>1100000</v>
      </c>
      <c r="F36" s="54">
        <v>1100000</v>
      </c>
    </row>
    <row r="37" spans="1:6" ht="26.25">
      <c r="A37" s="32">
        <f t="shared" si="0"/>
        <v>26</v>
      </c>
      <c r="B37" s="46" t="s">
        <v>134</v>
      </c>
      <c r="C37" s="47" t="s">
        <v>163</v>
      </c>
      <c r="D37" s="57">
        <v>400000</v>
      </c>
      <c r="E37" s="54">
        <v>400000</v>
      </c>
      <c r="F37" s="54">
        <v>400000</v>
      </c>
    </row>
    <row r="38" spans="1:6" ht="15">
      <c r="A38" s="32">
        <f t="shared" si="0"/>
        <v>27</v>
      </c>
      <c r="B38" s="46" t="s">
        <v>135</v>
      </c>
      <c r="C38" s="47" t="s">
        <v>136</v>
      </c>
      <c r="D38" s="56">
        <v>318000</v>
      </c>
      <c r="E38" s="54">
        <v>330000</v>
      </c>
      <c r="F38" s="54">
        <v>342000</v>
      </c>
    </row>
    <row r="39" spans="1:6" ht="15">
      <c r="A39" s="32">
        <f t="shared" si="0"/>
        <v>28</v>
      </c>
      <c r="B39" s="46" t="s">
        <v>137</v>
      </c>
      <c r="C39" s="47" t="s">
        <v>138</v>
      </c>
      <c r="D39" s="60">
        <f>D40</f>
        <v>1240550470</v>
      </c>
      <c r="E39" s="60">
        <f>E40</f>
        <v>986901100</v>
      </c>
      <c r="F39" s="60">
        <f>F40</f>
        <v>1007392129</v>
      </c>
    </row>
    <row r="40" spans="1:6" ht="26.25" customHeight="1">
      <c r="A40" s="32">
        <f t="shared" si="0"/>
        <v>29</v>
      </c>
      <c r="B40" s="46" t="s">
        <v>139</v>
      </c>
      <c r="C40" s="47" t="s">
        <v>140</v>
      </c>
      <c r="D40" s="60">
        <f>D41+D44+D53+D62</f>
        <v>1240550470</v>
      </c>
      <c r="E40" s="60">
        <f>E41+E44+E53</f>
        <v>986901100</v>
      </c>
      <c r="F40" s="60">
        <f>F41+F44+F53</f>
        <v>1007392129</v>
      </c>
    </row>
    <row r="41" spans="1:6" ht="25.5" customHeight="1">
      <c r="A41" s="32">
        <f t="shared" si="0"/>
        <v>30</v>
      </c>
      <c r="B41" s="46" t="s">
        <v>167</v>
      </c>
      <c r="C41" s="47" t="s">
        <v>158</v>
      </c>
      <c r="D41" s="60">
        <f>SUM(D42:D43)</f>
        <v>529283000</v>
      </c>
      <c r="E41" s="60">
        <f>SUM(E42:E43)</f>
        <v>360864000</v>
      </c>
      <c r="F41" s="60">
        <f>SUM(F42:F43)</f>
        <v>349796000</v>
      </c>
    </row>
    <row r="42" spans="1:6" ht="26.25" customHeight="1">
      <c r="A42" s="32">
        <f t="shared" si="0"/>
        <v>31</v>
      </c>
      <c r="B42" s="46" t="s">
        <v>168</v>
      </c>
      <c r="C42" s="47" t="s">
        <v>189</v>
      </c>
      <c r="D42" s="60">
        <v>358149000</v>
      </c>
      <c r="E42" s="54">
        <v>250439000</v>
      </c>
      <c r="F42" s="54">
        <v>227873000</v>
      </c>
    </row>
    <row r="43" spans="1:6" ht="26.25" customHeight="1">
      <c r="A43" s="32">
        <f t="shared" si="0"/>
        <v>32</v>
      </c>
      <c r="B43" s="51" t="s">
        <v>190</v>
      </c>
      <c r="C43" s="47" t="s">
        <v>191</v>
      </c>
      <c r="D43" s="60">
        <v>171134000</v>
      </c>
      <c r="E43" s="54">
        <v>110425000</v>
      </c>
      <c r="F43" s="54">
        <v>121923000</v>
      </c>
    </row>
    <row r="44" spans="1:6" ht="26.25">
      <c r="A44" s="32">
        <f t="shared" si="0"/>
        <v>33</v>
      </c>
      <c r="B44" s="46" t="s">
        <v>169</v>
      </c>
      <c r="C44" s="47" t="s">
        <v>159</v>
      </c>
      <c r="D44" s="60">
        <f>SUM(D45:D52)</f>
        <v>143648970</v>
      </c>
      <c r="E44" s="60">
        <f>SUM(E45:E52)</f>
        <v>33091800</v>
      </c>
      <c r="F44" s="60">
        <f>SUM(F45:F52)</f>
        <v>34556229</v>
      </c>
    </row>
    <row r="45" spans="1:7" ht="39.75" customHeight="1">
      <c r="A45" s="32">
        <f t="shared" si="0"/>
        <v>34</v>
      </c>
      <c r="B45" s="51" t="s">
        <v>200</v>
      </c>
      <c r="C45" s="47" t="s">
        <v>215</v>
      </c>
      <c r="D45" s="60">
        <v>39823800</v>
      </c>
      <c r="E45" s="60">
        <v>0</v>
      </c>
      <c r="F45" s="60">
        <v>0</v>
      </c>
      <c r="G45" s="67"/>
    </row>
    <row r="46" spans="1:6" ht="58.5" customHeight="1">
      <c r="A46" s="32">
        <f t="shared" si="0"/>
        <v>35</v>
      </c>
      <c r="B46" s="51" t="s">
        <v>203</v>
      </c>
      <c r="C46" s="47" t="s">
        <v>229</v>
      </c>
      <c r="D46" s="60">
        <v>1615000</v>
      </c>
      <c r="E46" s="60">
        <v>1615000</v>
      </c>
      <c r="F46" s="60">
        <v>1723429</v>
      </c>
    </row>
    <row r="47" spans="1:9" ht="39" customHeight="1">
      <c r="A47" s="32"/>
      <c r="B47" s="51" t="s">
        <v>233</v>
      </c>
      <c r="C47" s="47" t="s">
        <v>234</v>
      </c>
      <c r="D47" s="60">
        <v>330000</v>
      </c>
      <c r="E47" s="60">
        <v>0</v>
      </c>
      <c r="F47" s="60">
        <v>0</v>
      </c>
      <c r="G47" s="76">
        <v>330000</v>
      </c>
      <c r="H47" s="77"/>
      <c r="I47" s="77"/>
    </row>
    <row r="48" spans="1:6" ht="32.25" customHeight="1">
      <c r="A48" s="32">
        <f>A46+1</f>
        <v>36</v>
      </c>
      <c r="B48" s="51" t="s">
        <v>204</v>
      </c>
      <c r="C48" s="47" t="s">
        <v>228</v>
      </c>
      <c r="D48" s="60">
        <v>5598270</v>
      </c>
      <c r="E48" s="60">
        <v>0</v>
      </c>
      <c r="F48" s="60">
        <v>0</v>
      </c>
    </row>
    <row r="49" spans="1:6" ht="30.75" customHeight="1">
      <c r="A49" s="32">
        <f t="shared" si="0"/>
        <v>37</v>
      </c>
      <c r="B49" s="51" t="s">
        <v>201</v>
      </c>
      <c r="C49" s="47" t="s">
        <v>202</v>
      </c>
      <c r="D49" s="60">
        <v>27799700</v>
      </c>
      <c r="E49" s="60"/>
      <c r="F49" s="60"/>
    </row>
    <row r="50" spans="1:6" ht="30.75" customHeight="1">
      <c r="A50" s="32">
        <f t="shared" si="0"/>
        <v>38</v>
      </c>
      <c r="B50" s="51" t="s">
        <v>209</v>
      </c>
      <c r="C50" s="47" t="s">
        <v>210</v>
      </c>
      <c r="D50" s="60">
        <v>1966500</v>
      </c>
      <c r="E50" s="60">
        <v>100300</v>
      </c>
      <c r="F50" s="60">
        <v>388500</v>
      </c>
    </row>
    <row r="51" spans="1:6" ht="60" customHeight="1">
      <c r="A51" s="32">
        <f t="shared" si="0"/>
        <v>39</v>
      </c>
      <c r="B51" s="51" t="s">
        <v>211</v>
      </c>
      <c r="C51" s="47" t="s">
        <v>212</v>
      </c>
      <c r="D51" s="60">
        <v>9209400</v>
      </c>
      <c r="E51" s="60">
        <v>0</v>
      </c>
      <c r="F51" s="60">
        <v>0</v>
      </c>
    </row>
    <row r="52" spans="1:8" ht="15">
      <c r="A52" s="32">
        <f t="shared" si="0"/>
        <v>40</v>
      </c>
      <c r="B52" s="46" t="s">
        <v>170</v>
      </c>
      <c r="C52" s="49" t="s">
        <v>216</v>
      </c>
      <c r="D52" s="57">
        <v>57306300</v>
      </c>
      <c r="E52" s="54">
        <v>31376500</v>
      </c>
      <c r="F52" s="54">
        <v>32444300</v>
      </c>
      <c r="G52" s="74">
        <v>-415700</v>
      </c>
      <c r="H52" s="70"/>
    </row>
    <row r="53" spans="1:6" ht="26.25">
      <c r="A53" s="32">
        <f t="shared" si="0"/>
        <v>41</v>
      </c>
      <c r="B53" s="46" t="s">
        <v>171</v>
      </c>
      <c r="C53" s="47" t="s">
        <v>164</v>
      </c>
      <c r="D53" s="60">
        <f>SUM(D54:D61)</f>
        <v>564947300</v>
      </c>
      <c r="E53" s="59">
        <f>SUM(E54:E61)</f>
        <v>592945300</v>
      </c>
      <c r="F53" s="59">
        <f>SUM(F54:F61)</f>
        <v>623039900</v>
      </c>
    </row>
    <row r="54" spans="1:6" ht="39">
      <c r="A54" s="32">
        <f t="shared" si="0"/>
        <v>42</v>
      </c>
      <c r="B54" s="46" t="s">
        <v>172</v>
      </c>
      <c r="C54" s="47" t="s">
        <v>165</v>
      </c>
      <c r="D54" s="60">
        <v>14187300</v>
      </c>
      <c r="E54" s="54">
        <v>13585900</v>
      </c>
      <c r="F54" s="54">
        <v>13585900</v>
      </c>
    </row>
    <row r="55" spans="1:7" ht="39">
      <c r="A55" s="32">
        <f t="shared" si="0"/>
        <v>43</v>
      </c>
      <c r="B55" s="46" t="s">
        <v>173</v>
      </c>
      <c r="C55" s="47" t="s">
        <v>217</v>
      </c>
      <c r="D55" s="57">
        <v>82747500</v>
      </c>
      <c r="E55" s="54">
        <v>86894900</v>
      </c>
      <c r="F55" s="54">
        <v>86950700</v>
      </c>
      <c r="G55" s="70">
        <v>-30000</v>
      </c>
    </row>
    <row r="56" spans="1:6" ht="39">
      <c r="A56" s="32">
        <f t="shared" si="0"/>
        <v>44</v>
      </c>
      <c r="B56" s="46" t="s">
        <v>174</v>
      </c>
      <c r="C56" s="47" t="s">
        <v>160</v>
      </c>
      <c r="D56" s="57">
        <v>1423400</v>
      </c>
      <c r="E56" s="54">
        <v>1452700</v>
      </c>
      <c r="F56" s="54">
        <v>1543700</v>
      </c>
    </row>
    <row r="57" spans="1:6" ht="57.75" customHeight="1">
      <c r="A57" s="32">
        <f t="shared" si="0"/>
        <v>45</v>
      </c>
      <c r="B57" s="51" t="s">
        <v>175</v>
      </c>
      <c r="C57" s="47" t="s">
        <v>166</v>
      </c>
      <c r="D57" s="65">
        <v>0</v>
      </c>
      <c r="E57" s="57">
        <v>0</v>
      </c>
      <c r="F57" s="54">
        <v>8100</v>
      </c>
    </row>
    <row r="58" spans="1:6" ht="26.25">
      <c r="A58" s="32">
        <f t="shared" si="0"/>
        <v>46</v>
      </c>
      <c r="B58" s="46" t="s">
        <v>176</v>
      </c>
      <c r="C58" s="47" t="s">
        <v>141</v>
      </c>
      <c r="D58" s="65">
        <v>8069900</v>
      </c>
      <c r="E58" s="54">
        <v>8085800</v>
      </c>
      <c r="F58" s="54">
        <v>8085500</v>
      </c>
    </row>
    <row r="59" spans="1:7" ht="52.5">
      <c r="A59" s="32">
        <f t="shared" si="0"/>
        <v>47</v>
      </c>
      <c r="B59" s="51" t="s">
        <v>230</v>
      </c>
      <c r="C59" s="47" t="s">
        <v>231</v>
      </c>
      <c r="D59" s="65">
        <v>10300</v>
      </c>
      <c r="E59" s="54"/>
      <c r="F59" s="54"/>
      <c r="G59" s="67"/>
    </row>
    <row r="60" spans="1:6" ht="39">
      <c r="A60" s="32">
        <f t="shared" si="0"/>
        <v>48</v>
      </c>
      <c r="B60" s="51" t="s">
        <v>198</v>
      </c>
      <c r="C60" s="47" t="s">
        <v>199</v>
      </c>
      <c r="D60" s="65">
        <v>397900</v>
      </c>
      <c r="E60" s="57">
        <v>0</v>
      </c>
      <c r="F60" s="57">
        <v>0</v>
      </c>
    </row>
    <row r="61" spans="1:6" ht="15">
      <c r="A61" s="32">
        <f t="shared" si="0"/>
        <v>49</v>
      </c>
      <c r="B61" s="46" t="s">
        <v>177</v>
      </c>
      <c r="C61" s="47" t="s">
        <v>218</v>
      </c>
      <c r="D61" s="65">
        <v>458111000</v>
      </c>
      <c r="E61" s="54">
        <v>482926000</v>
      </c>
      <c r="F61" s="54">
        <v>512866000</v>
      </c>
    </row>
    <row r="62" spans="1:6" ht="19.5" customHeight="1">
      <c r="A62" s="32">
        <f t="shared" si="0"/>
        <v>50</v>
      </c>
      <c r="B62" s="51" t="s">
        <v>221</v>
      </c>
      <c r="C62" s="71" t="s">
        <v>220</v>
      </c>
      <c r="D62" s="65">
        <f>D63</f>
        <v>2671200</v>
      </c>
      <c r="E62" s="65">
        <f>E63</f>
        <v>0</v>
      </c>
      <c r="F62" s="65">
        <f>F63</f>
        <v>0</v>
      </c>
    </row>
    <row r="63" spans="1:7" ht="31.5" customHeight="1">
      <c r="A63" s="32">
        <f t="shared" si="0"/>
        <v>51</v>
      </c>
      <c r="B63" s="51" t="s">
        <v>222</v>
      </c>
      <c r="C63" s="47" t="s">
        <v>226</v>
      </c>
      <c r="D63" s="75">
        <v>2671200</v>
      </c>
      <c r="E63" s="57">
        <v>0</v>
      </c>
      <c r="F63" s="57">
        <v>0</v>
      </c>
      <c r="G63" s="74">
        <v>1120000</v>
      </c>
    </row>
    <row r="64" spans="1:7" ht="15">
      <c r="A64" s="32">
        <f t="shared" si="0"/>
        <v>52</v>
      </c>
      <c r="B64" s="52" t="s">
        <v>142</v>
      </c>
      <c r="C64" s="53" t="s">
        <v>100</v>
      </c>
      <c r="D64" s="58">
        <f>D12+D39</f>
        <v>1519681470</v>
      </c>
      <c r="E64" s="66">
        <f>E12+E39</f>
        <v>1274062100</v>
      </c>
      <c r="F64" s="66">
        <f>F12+F39</f>
        <v>1311227129</v>
      </c>
      <c r="G64" s="74">
        <f>SUM(G47:G63)</f>
        <v>1004300</v>
      </c>
    </row>
    <row r="65" spans="1:4" ht="15">
      <c r="A65" s="33"/>
      <c r="B65" s="35"/>
      <c r="C65" s="34"/>
      <c r="D65" s="29"/>
    </row>
    <row r="66" spans="1:4" ht="15">
      <c r="A66" s="81" t="s">
        <v>195</v>
      </c>
      <c r="B66" s="81"/>
      <c r="C66" s="81"/>
      <c r="D66" s="29"/>
    </row>
    <row r="67" spans="1:5" ht="30.75" customHeight="1">
      <c r="A67" s="68"/>
      <c r="B67" s="94" t="s">
        <v>223</v>
      </c>
      <c r="C67" s="95"/>
      <c r="D67" s="62">
        <v>13374900</v>
      </c>
      <c r="E67" s="72"/>
    </row>
    <row r="68" spans="1:5" ht="33" customHeight="1">
      <c r="A68" s="68"/>
      <c r="B68" s="94" t="s">
        <v>224</v>
      </c>
      <c r="C68" s="95"/>
      <c r="D68" s="62">
        <v>26448900</v>
      </c>
      <c r="E68" s="72"/>
    </row>
    <row r="69" spans="1:4" ht="15">
      <c r="A69" s="81" t="s">
        <v>196</v>
      </c>
      <c r="B69" s="81"/>
      <c r="C69" s="81"/>
      <c r="D69" s="29"/>
    </row>
    <row r="70" spans="1:5" ht="32.25" customHeight="1">
      <c r="A70" s="68"/>
      <c r="B70" s="94" t="s">
        <v>206</v>
      </c>
      <c r="C70" s="95"/>
      <c r="D70" s="62">
        <v>5373100</v>
      </c>
      <c r="E70" s="69"/>
    </row>
    <row r="71" spans="1:5" ht="31.5" customHeight="1">
      <c r="A71" s="68"/>
      <c r="B71" s="94" t="s">
        <v>207</v>
      </c>
      <c r="C71" s="95"/>
      <c r="D71" s="62">
        <v>175170</v>
      </c>
      <c r="E71" s="69"/>
    </row>
    <row r="72" spans="1:5" ht="31.5" customHeight="1">
      <c r="A72" s="68"/>
      <c r="B72" s="94" t="s">
        <v>208</v>
      </c>
      <c r="C72" s="94"/>
      <c r="D72" s="62">
        <v>50000</v>
      </c>
      <c r="E72" s="69"/>
    </row>
    <row r="73" spans="1:5" ht="15">
      <c r="A73" s="81" t="s">
        <v>197</v>
      </c>
      <c r="B73" s="81"/>
      <c r="C73" s="81"/>
      <c r="D73" s="63"/>
      <c r="E73" s="67"/>
    </row>
    <row r="74" spans="1:4" ht="38.25" customHeight="1">
      <c r="A74" s="36"/>
      <c r="B74" s="84" t="s">
        <v>192</v>
      </c>
      <c r="C74" s="84"/>
      <c r="D74" s="62">
        <v>7047000</v>
      </c>
    </row>
    <row r="75" spans="1:5" ht="30.75" customHeight="1">
      <c r="A75" s="36"/>
      <c r="B75" s="84" t="s">
        <v>193</v>
      </c>
      <c r="C75" s="101"/>
      <c r="D75" s="62">
        <v>20935000</v>
      </c>
      <c r="E75" s="70"/>
    </row>
    <row r="76" spans="1:5" ht="19.5" customHeight="1">
      <c r="A76" s="36"/>
      <c r="B76" s="84" t="s">
        <v>213</v>
      </c>
      <c r="C76" s="85"/>
      <c r="D76" s="62">
        <v>165000</v>
      </c>
      <c r="E76" s="70"/>
    </row>
    <row r="77" spans="1:5" ht="30.75" customHeight="1">
      <c r="A77" s="36"/>
      <c r="B77" s="84" t="s">
        <v>214</v>
      </c>
      <c r="C77" s="85"/>
      <c r="D77" s="62">
        <v>27480000</v>
      </c>
      <c r="E77" s="70"/>
    </row>
    <row r="78" spans="1:5" ht="21" customHeight="1">
      <c r="A78" s="36"/>
      <c r="B78" s="84" t="s">
        <v>225</v>
      </c>
      <c r="C78" s="85"/>
      <c r="D78" s="62">
        <v>595000</v>
      </c>
      <c r="E78" s="70"/>
    </row>
    <row r="79" spans="1:5" ht="30" customHeight="1">
      <c r="A79" s="36"/>
      <c r="B79" s="84" t="s">
        <v>235</v>
      </c>
      <c r="C79" s="85"/>
      <c r="D79" s="62">
        <v>964800</v>
      </c>
      <c r="E79" s="70"/>
    </row>
    <row r="80" spans="1:5" ht="33.75" customHeight="1">
      <c r="A80" s="36"/>
      <c r="B80" s="84" t="s">
        <v>236</v>
      </c>
      <c r="C80" s="85"/>
      <c r="D80" s="62">
        <v>119500</v>
      </c>
      <c r="E80" s="70"/>
    </row>
    <row r="81" spans="1:4" ht="15">
      <c r="A81" s="81" t="s">
        <v>205</v>
      </c>
      <c r="B81" s="81"/>
      <c r="C81" s="81"/>
      <c r="D81" s="63"/>
    </row>
    <row r="82" spans="1:4" ht="49.5" customHeight="1">
      <c r="A82" s="36"/>
      <c r="B82" s="82" t="s">
        <v>182</v>
      </c>
      <c r="C82" s="82"/>
      <c r="D82" s="62">
        <v>306000</v>
      </c>
    </row>
    <row r="83" spans="1:4" ht="43.5" customHeight="1">
      <c r="A83" s="36"/>
      <c r="B83" s="82" t="s">
        <v>183</v>
      </c>
      <c r="C83" s="82"/>
      <c r="D83" s="62">
        <v>80851900</v>
      </c>
    </row>
    <row r="84" spans="1:4" ht="51.75" customHeight="1">
      <c r="A84" s="36"/>
      <c r="B84" s="82" t="s">
        <v>184</v>
      </c>
      <c r="C84" s="82"/>
      <c r="D84" s="62">
        <v>200</v>
      </c>
    </row>
    <row r="85" spans="1:4" ht="28.5" customHeight="1">
      <c r="A85" s="36"/>
      <c r="B85" s="82" t="s">
        <v>185</v>
      </c>
      <c r="C85" s="82"/>
      <c r="D85" s="62">
        <v>115200</v>
      </c>
    </row>
    <row r="86" spans="1:5" ht="51.75" customHeight="1">
      <c r="A86" s="36"/>
      <c r="B86" s="82" t="s">
        <v>186</v>
      </c>
      <c r="C86" s="82"/>
      <c r="D86" s="62">
        <v>0</v>
      </c>
      <c r="E86" s="70"/>
    </row>
    <row r="87" spans="1:4" ht="42.75" customHeight="1">
      <c r="A87" s="36"/>
      <c r="B87" s="82" t="s">
        <v>232</v>
      </c>
      <c r="C87" s="82"/>
      <c r="D87" s="62">
        <v>583700</v>
      </c>
    </row>
    <row r="88" spans="1:4" ht="60.75" customHeight="1">
      <c r="A88" s="36"/>
      <c r="B88" s="82" t="s">
        <v>187</v>
      </c>
      <c r="C88" s="82"/>
      <c r="D88" s="62">
        <v>890500</v>
      </c>
    </row>
    <row r="89" spans="1:4" ht="15">
      <c r="A89" s="81" t="s">
        <v>219</v>
      </c>
      <c r="B89" s="81"/>
      <c r="C89" s="81"/>
      <c r="D89" s="62"/>
    </row>
    <row r="90" spans="1:4" ht="60.75" customHeight="1">
      <c r="A90" s="36"/>
      <c r="B90" s="82" t="s">
        <v>188</v>
      </c>
      <c r="C90" s="82"/>
      <c r="D90" s="62">
        <v>353272000</v>
      </c>
    </row>
    <row r="91" spans="1:4" ht="45.75" customHeight="1">
      <c r="A91" s="36"/>
      <c r="B91" s="82" t="s">
        <v>194</v>
      </c>
      <c r="C91" s="82"/>
      <c r="D91" s="64">
        <v>104839000</v>
      </c>
    </row>
    <row r="92" spans="1:4" ht="15">
      <c r="A92" s="81" t="s">
        <v>227</v>
      </c>
      <c r="B92" s="81"/>
      <c r="C92" s="81"/>
      <c r="D92" s="62"/>
    </row>
    <row r="93" spans="1:5" ht="70.5" customHeight="1">
      <c r="A93" s="61"/>
      <c r="B93" s="83" t="s">
        <v>239</v>
      </c>
      <c r="C93" s="83"/>
      <c r="D93" s="64">
        <v>40000</v>
      </c>
      <c r="E93" s="72"/>
    </row>
    <row r="94" spans="1:5" ht="64.5" customHeight="1">
      <c r="A94" s="22"/>
      <c r="B94" s="80" t="s">
        <v>238</v>
      </c>
      <c r="C94" s="80"/>
      <c r="D94" s="73">
        <v>1511200</v>
      </c>
      <c r="E94" s="74"/>
    </row>
    <row r="95" spans="1:5" ht="32.25" customHeight="1">
      <c r="A95" s="22"/>
      <c r="B95" s="99" t="s">
        <v>237</v>
      </c>
      <c r="C95" s="100"/>
      <c r="D95" s="25">
        <v>1120000</v>
      </c>
      <c r="E95" s="74"/>
    </row>
    <row r="96" spans="1:4" ht="15">
      <c r="A96" s="22"/>
      <c r="B96" s="23"/>
      <c r="C96" s="23"/>
      <c r="D96" s="22"/>
    </row>
    <row r="97" spans="1:4" ht="15">
      <c r="A97" s="22"/>
      <c r="B97" s="23"/>
      <c r="C97" s="22"/>
      <c r="D97" s="22"/>
    </row>
    <row r="98" spans="1:4" ht="15">
      <c r="A98" s="22"/>
      <c r="B98" s="23"/>
      <c r="C98" s="23"/>
      <c r="D98" s="22"/>
    </row>
    <row r="99" spans="1:4" ht="15">
      <c r="A99" s="22"/>
      <c r="B99" s="23"/>
      <c r="C99" s="23"/>
      <c r="D99" s="24"/>
    </row>
    <row r="100" spans="1:4" ht="15">
      <c r="A100" s="22"/>
      <c r="B100" s="27"/>
      <c r="C100" s="27"/>
      <c r="D100" s="22"/>
    </row>
    <row r="101" spans="1:4" ht="15">
      <c r="A101" s="22"/>
      <c r="B101" s="26"/>
      <c r="C101" s="26"/>
      <c r="D101" s="24"/>
    </row>
    <row r="102" spans="1:4" ht="19.5" customHeight="1">
      <c r="A102" s="22"/>
      <c r="B102" s="28"/>
      <c r="C102" s="28"/>
      <c r="D102" s="25"/>
    </row>
    <row r="103" spans="1:4" ht="15">
      <c r="A103" s="22"/>
      <c r="B103" s="22"/>
      <c r="C103" s="22"/>
      <c r="D103" s="22"/>
    </row>
    <row r="104" spans="1:4" ht="15">
      <c r="A104" s="22"/>
      <c r="B104" s="22"/>
      <c r="C104" s="22"/>
      <c r="D104" s="22"/>
    </row>
    <row r="105" spans="1:4" ht="15">
      <c r="A105" s="22"/>
      <c r="B105" s="22"/>
      <c r="C105" s="22"/>
      <c r="D105" s="22"/>
    </row>
    <row r="106" spans="1:4" ht="15">
      <c r="A106" s="22"/>
      <c r="B106" s="22"/>
      <c r="C106" s="22"/>
      <c r="D106" s="22"/>
    </row>
    <row r="107" spans="1:4" ht="15">
      <c r="A107" s="22"/>
      <c r="B107" s="22"/>
      <c r="C107" s="22"/>
      <c r="D107" s="22"/>
    </row>
    <row r="108" spans="1:4" ht="15">
      <c r="A108" s="22"/>
      <c r="B108" s="22"/>
      <c r="C108" s="22"/>
      <c r="D108" s="22"/>
    </row>
    <row r="109" spans="1:4" ht="15">
      <c r="A109" s="22"/>
      <c r="B109" s="22"/>
      <c r="C109" s="22"/>
      <c r="D109" s="22"/>
    </row>
    <row r="110" spans="1:4" ht="15">
      <c r="A110" s="22"/>
      <c r="B110" s="22"/>
      <c r="C110" s="22"/>
      <c r="D110" s="22"/>
    </row>
    <row r="111" spans="1:4" ht="15">
      <c r="A111" s="22"/>
      <c r="B111" s="22"/>
      <c r="C111" s="22"/>
      <c r="D111" s="22"/>
    </row>
    <row r="112" spans="1:4" ht="15">
      <c r="A112" s="22"/>
      <c r="B112" s="22"/>
      <c r="C112" s="22"/>
      <c r="D112" s="22"/>
    </row>
    <row r="113" spans="1:4" ht="15">
      <c r="A113" s="22"/>
      <c r="B113" s="22"/>
      <c r="C113" s="22"/>
      <c r="D113" s="22"/>
    </row>
    <row r="114" spans="1:4" ht="15">
      <c r="A114" s="22"/>
      <c r="B114" s="22"/>
      <c r="C114" s="22"/>
      <c r="D114" s="22"/>
    </row>
    <row r="115" spans="1:4" ht="15">
      <c r="A115" s="22"/>
      <c r="B115" s="22"/>
      <c r="C115" s="22"/>
      <c r="D115" s="22"/>
    </row>
    <row r="116" spans="1:4" ht="15">
      <c r="A116" s="22"/>
      <c r="B116" s="22"/>
      <c r="C116" s="22"/>
      <c r="D116" s="22"/>
    </row>
    <row r="117" spans="1:4" ht="15">
      <c r="A117" s="22"/>
      <c r="B117" s="22"/>
      <c r="C117" s="22"/>
      <c r="D117" s="22"/>
    </row>
    <row r="118" spans="1:4" ht="15">
      <c r="A118" s="22"/>
      <c r="B118" s="22"/>
      <c r="C118" s="22"/>
      <c r="D118" s="22"/>
    </row>
    <row r="119" spans="1:4" ht="15">
      <c r="A119" s="22"/>
      <c r="B119" s="22"/>
      <c r="C119" s="22"/>
      <c r="D119" s="22"/>
    </row>
    <row r="120" spans="1:4" ht="15">
      <c r="A120" s="22"/>
      <c r="B120" s="22"/>
      <c r="C120" s="22"/>
      <c r="D120" s="22"/>
    </row>
    <row r="121" spans="1:4" ht="15">
      <c r="A121" s="22"/>
      <c r="B121" s="22"/>
      <c r="C121" s="22"/>
      <c r="D121" s="22"/>
    </row>
    <row r="122" spans="1:4" ht="15">
      <c r="A122" s="22"/>
      <c r="B122" s="22"/>
      <c r="C122" s="22"/>
      <c r="D122" s="22"/>
    </row>
    <row r="123" spans="1:4" ht="15">
      <c r="A123" s="22"/>
      <c r="B123" s="22"/>
      <c r="C123" s="22"/>
      <c r="D123" s="22"/>
    </row>
    <row r="124" spans="1:4" ht="15">
      <c r="A124" s="22"/>
      <c r="B124" s="22"/>
      <c r="C124" s="22"/>
      <c r="D124" s="22"/>
    </row>
    <row r="125" spans="1:4" ht="15">
      <c r="A125" s="22"/>
      <c r="B125" s="22"/>
      <c r="C125" s="22"/>
      <c r="D125" s="22"/>
    </row>
    <row r="126" spans="1:4" ht="15">
      <c r="A126" s="22"/>
      <c r="B126" s="22"/>
      <c r="C126" s="22"/>
      <c r="D126" s="22"/>
    </row>
    <row r="127" spans="1:4" ht="15">
      <c r="A127" s="22"/>
      <c r="B127" s="22"/>
      <c r="C127" s="22"/>
      <c r="D127" s="22"/>
    </row>
    <row r="128" spans="1:4" ht="15">
      <c r="A128" s="22"/>
      <c r="B128" s="22"/>
      <c r="C128" s="22"/>
      <c r="D128" s="22"/>
    </row>
    <row r="129" spans="1:4" ht="15">
      <c r="A129" s="22"/>
      <c r="B129" s="22"/>
      <c r="C129" s="22"/>
      <c r="D129" s="22"/>
    </row>
    <row r="130" spans="1:4" ht="15">
      <c r="A130" s="22"/>
      <c r="B130" s="22"/>
      <c r="C130" s="22"/>
      <c r="D130" s="22"/>
    </row>
    <row r="131" spans="1:4" ht="15">
      <c r="A131" s="22"/>
      <c r="B131" s="22"/>
      <c r="C131" s="22"/>
      <c r="D131" s="22"/>
    </row>
    <row r="132" spans="1:4" ht="15">
      <c r="A132" s="22"/>
      <c r="B132" s="22"/>
      <c r="C132" s="22"/>
      <c r="D132" s="22"/>
    </row>
    <row r="133" spans="1:4" ht="15">
      <c r="A133" s="22"/>
      <c r="B133" s="22"/>
      <c r="C133" s="22"/>
      <c r="D133" s="22"/>
    </row>
    <row r="134" spans="1:4" ht="15">
      <c r="A134" s="22"/>
      <c r="B134" s="22"/>
      <c r="C134" s="22"/>
      <c r="D134" s="22"/>
    </row>
    <row r="135" spans="1:4" ht="15">
      <c r="A135" s="22"/>
      <c r="B135" s="22"/>
      <c r="C135" s="22"/>
      <c r="D135" s="22"/>
    </row>
    <row r="136" spans="1:4" ht="15">
      <c r="A136" s="22"/>
      <c r="B136" s="22"/>
      <c r="C136" s="22"/>
      <c r="D136" s="22"/>
    </row>
    <row r="137" spans="1:4" ht="15">
      <c r="A137" s="22"/>
      <c r="B137" s="22"/>
      <c r="C137" s="22"/>
      <c r="D137" s="22"/>
    </row>
    <row r="138" spans="1:4" ht="15">
      <c r="A138" s="22"/>
      <c r="B138" s="22"/>
      <c r="C138" s="22"/>
      <c r="D138" s="22"/>
    </row>
    <row r="139" spans="1:4" ht="15">
      <c r="A139" s="22"/>
      <c r="B139" s="22"/>
      <c r="C139" s="22"/>
      <c r="D139" s="22"/>
    </row>
  </sheetData>
  <sheetProtection password="CC58" sheet="1" objects="1" scenarios="1" selectLockedCells="1" selectUnlockedCells="1"/>
  <mergeCells count="40">
    <mergeCell ref="B95:C95"/>
    <mergeCell ref="A73:C73"/>
    <mergeCell ref="B74:C74"/>
    <mergeCell ref="B71:C71"/>
    <mergeCell ref="B72:C72"/>
    <mergeCell ref="B75:C75"/>
    <mergeCell ref="A81:C81"/>
    <mergeCell ref="B79:C79"/>
    <mergeCell ref="B80:C80"/>
    <mergeCell ref="B84:C84"/>
    <mergeCell ref="B7:F7"/>
    <mergeCell ref="C1:F1"/>
    <mergeCell ref="C2:F2"/>
    <mergeCell ref="C4:F4"/>
    <mergeCell ref="C3:D3"/>
    <mergeCell ref="C5:D5"/>
    <mergeCell ref="D9:F9"/>
    <mergeCell ref="A9:A10"/>
    <mergeCell ref="B9:B10"/>
    <mergeCell ref="C9:C10"/>
    <mergeCell ref="A69:C69"/>
    <mergeCell ref="B70:C70"/>
    <mergeCell ref="A66:C66"/>
    <mergeCell ref="B67:C67"/>
    <mergeCell ref="B68:C68"/>
    <mergeCell ref="B85:C85"/>
    <mergeCell ref="B76:C76"/>
    <mergeCell ref="B77:C77"/>
    <mergeCell ref="B78:C78"/>
    <mergeCell ref="B88:C88"/>
    <mergeCell ref="B82:C82"/>
    <mergeCell ref="B83:C83"/>
    <mergeCell ref="B94:C94"/>
    <mergeCell ref="A89:C89"/>
    <mergeCell ref="B86:C86"/>
    <mergeCell ref="B87:C87"/>
    <mergeCell ref="B90:C90"/>
    <mergeCell ref="B91:C91"/>
    <mergeCell ref="A92:C92"/>
    <mergeCell ref="B93:C93"/>
  </mergeCells>
  <printOptions/>
  <pageMargins left="0.27" right="0.23" top="0.15748031496062992" bottom="0.21" header="0.31496062992125984" footer="0.17"/>
  <pageSetup fitToHeight="9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Марюхина Светлана Михайловна</dc:creator>
  <cp:keywords/>
  <dc:description/>
  <cp:lastModifiedBy>irina</cp:lastModifiedBy>
  <cp:lastPrinted>2020-04-30T09:48:46Z</cp:lastPrinted>
  <dcterms:created xsi:type="dcterms:W3CDTF">2002-02-14T09:43:26Z</dcterms:created>
  <dcterms:modified xsi:type="dcterms:W3CDTF">2020-04-30T10:27:14Z</dcterms:modified>
  <cp:category/>
  <cp:version/>
  <cp:contentType/>
  <cp:contentStatus/>
</cp:coreProperties>
</file>