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<sst xmlns="http://schemas.openxmlformats.org/spreadsheetml/2006/main" count="232" uniqueCount="227">
  <si>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</si>
  <si>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</si>
  <si>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</si>
  <si>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</si>
  <si>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</si>
  <si>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</si>
  <si>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</si>
  <si>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</si>
  <si>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</si>
  <si>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</si>
  <si>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</si>
  <si>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</si>
  <si>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</si>
  <si>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</si>
  <si>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</si>
  <si>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</si>
  <si>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</si>
  <si>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</si>
  <si>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</si>
  <si>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</si>
  <si>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</si>
  <si>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</si>
  <si>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</si>
  <si>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</si>
  <si>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</si>
  <si>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</si>
  <si>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</si>
  <si>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</si>
  <si>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</si>
  <si>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</si>
  <si>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</si>
  <si>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</si>
  <si>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</si>
  <si>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</si>
  <si>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</si>
  <si>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</si>
  <si>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</si>
  <si>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</si>
  <si>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</si>
  <si>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</si>
  <si>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</si>
  <si>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</si>
  <si>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</si>
  <si>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</si>
  <si>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</si>
  <si>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</si>
  <si>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</si>
  <si>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</si>
  <si>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</si>
  <si>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</si>
  <si>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</si>
  <si>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</si>
  <si>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</si>
  <si>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</si>
  <si>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</si>
  <si>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</si>
  <si>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</si>
  <si>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</si>
  <si>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</si>
  <si>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</si>
  <si>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</si>
  <si>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</si>
  <si>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</si>
  <si>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</si>
  <si>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</si>
  <si>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</si>
  <si>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</si>
  <si>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</si>
  <si>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</si>
  <si>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</si>
  <si>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</si>
  <si>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</si>
  <si>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</si>
  <si>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</si>
  <si>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</si>
  <si>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</si>
  <si>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</si>
  <si>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</si>
  <si>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</si>
  <si>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</si>
  <si>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</si>
  <si>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</si>
  <si>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</si>
  <si>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</si>
  <si>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</si>
  <si>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</si>
  <si>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</si>
  <si>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</si>
  <si>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</si>
  <si>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</si>
  <si>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</si>
  <si>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</si>
  <si>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</si>
  <si>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</si>
  <si>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</si>
  <si>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</si>
  <si>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</si>
  <si>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</si>
  <si>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</si>
  <si>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</si>
  <si>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</si>
  <si>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</si>
  <si>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</si>
  <si>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</si>
  <si>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</si>
  <si>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</si>
  <si>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</si>
  <si>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</si>
  <si>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</si>
  <si>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</si>
  <si>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</si>
  <si>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</si>
  <si>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</si>
  <si>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</si>
  <si>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</si>
  <si>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</si>
  <si>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</si>
  <si>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</si>
  <si>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</si>
  <si>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</si>
  <si>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</si>
  <si>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</si>
  <si>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</si>
  <si>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</si>
  <si>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</si>
  <si>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</si>
  <si>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</si>
  <si>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</si>
  <si>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</si>
  <si>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</si>
  <si>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</si>
  <si>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</si>
  <si>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</si>
  <si>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</si>
  <si>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</si>
  <si>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</si>
  <si>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</si>
  <si>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</si>
  <si>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</si>
  <si>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</si>
  <si>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</si>
  <si>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</si>
  <si>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</si>
  <si>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</si>
  <si>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</si>
  <si>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</si>
  <si>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</si>
  <si>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</si>
  <si>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</si>
  <si>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</si>
  <si>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</si>
  <si>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</si>
  <si>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</si>
  <si>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</si>
  <si>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</si>
  <si>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</si>
  <si>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</si>
  <si>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</si>
  <si>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</si>
  <si>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</si>
  <si>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</si>
  <si>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</si>
  <si>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</si>
  <si>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</si>
  <si>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</si>
  <si>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</si>
  <si>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</si>
  <si>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</si>
  <si>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>в рублях</t>
  </si>
  <si>
    <t>в %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</si>
  <si>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</si>
  <si>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</si>
  <si>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</si>
  <si>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000 2 02 10000 00 0000 150</t>
  </si>
  <si>
    <t>000 2 02 15001 04 0000 150</t>
  </si>
  <si>
    <t>000 2 02 20000 00 0000 150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</si>
  <si>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</si>
  <si>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</si>
  <si>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</si>
  <si>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</si>
  <si>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</si>
  <si>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</si>
  <si>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</si>
  <si>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</si>
  <si>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</si>
  <si>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</si>
  <si>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</si>
  <si>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</si>
  <si>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</si>
  <si>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</si>
  <si>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</si>
  <si>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</si>
  <si>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</si>
  <si>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</si>
  <si>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</si>
  <si>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</si>
  <si>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</si>
  <si>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</si>
  <si>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</si>
  <si>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</si>
  <si>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000 2 02 25519 04 0000 150</t>
  </si>
  <si>
    <t>Субсидия бюджетам городских округов на поддержку отрасли культуры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</si>
  <si>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</si>
  <si>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</si>
  <si>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>Сумма средств, предусмотренная на 2020 год в решении о бюджете, руб.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</si>
  <si>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</si>
  <si>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</si>
  <si>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</si>
  <si>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 &lt;1*&gt;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</si>
  <si>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</si>
  <si>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</si>
  <si>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</si>
  <si>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</si>
  <si>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</si>
  <si>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</si>
  <si>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</si>
  <si>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</si>
  <si>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000 1 17 00000 00 0000 000
</t>
  </si>
  <si>
    <t xml:space="preserve">ПРОЧИЕ НЕНАЛОГОВЫЕ ДОХОДЫ
</t>
  </si>
  <si>
    <t xml:space="preserve">0001 17 01000 00 0000 180
</t>
  </si>
  <si>
    <t xml:space="preserve">Невыясненные поступления
</t>
  </si>
  <si>
    <t xml:space="preserve"> от .07.2020 г. №                                                             </t>
  </si>
  <si>
    <t>Сводные показатели исполнения доходной части бюджета МО Красноуфимский округ за 6 месяцев 2020 года</t>
  </si>
  <si>
    <t>Исполнено за 6 месяцев 2020г.</t>
  </si>
  <si>
    <t xml:space="preserve">000 2 19 25014 04 0000 150
</t>
  </si>
  <si>
    <t xml:space="preserve">Возврат остатков субсидий на мероприятия федеральной целевой программы "Развитие водохозяйственного комплекса Российской Федерации в 2012 - 2020 годах" из бюджетов городских округов
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</si>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</sst>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178" fontId="8" fillId="0" borderId="10" xfId="60" applyNumberFormat="1" applyFont="1" applyFill="1" applyBorder="1" applyAlignment="1">
      <alignment horizontal="right" vertical="top" wrapText="1"/>
    </xf>
    <xf numFmtId="178" fontId="5" fillId="0" borderId="10" xfId="60" applyNumberFormat="1" applyFont="1" applyFill="1" applyBorder="1" applyAlignment="1">
      <alignment horizontal="right" vertical="top" wrapText="1"/>
    </xf>
    <xf numFmtId="178" fontId="5" fillId="0" borderId="10" xfId="60" applyNumberFormat="1" applyFont="1" applyFill="1" applyBorder="1" applyAlignment="1">
      <alignment horizontal="right" vertical="top"/>
    </xf>
    <xf numFmtId="178" fontId="8" fillId="0" borderId="10" xfId="60" applyNumberFormat="1" applyFont="1" applyFill="1" applyBorder="1" applyAlignment="1">
      <alignment horizontal="right" vertical="top"/>
    </xf>
    <xf numFmtId="171" fontId="8" fillId="0" borderId="10" xfId="60" applyFont="1" applyFill="1" applyBorder="1" applyAlignment="1">
      <alignment vertical="top" wrapText="1"/>
    </xf>
    <xf numFmtId="171" fontId="5" fillId="0" borderId="10" xfId="60" applyFont="1" applyFill="1" applyBorder="1" applyAlignment="1">
      <alignment vertical="top" wrapText="1"/>
    </xf>
    <xf numFmtId="171" fontId="5" fillId="0" borderId="10" xfId="60" applyFont="1" applyFill="1" applyBorder="1" applyAlignment="1">
      <alignment vertical="top"/>
    </xf>
    <xf numFmtId="171" fontId="9" fillId="0" borderId="10" xfId="60" applyFont="1" applyFill="1" applyBorder="1" applyAlignment="1">
      <alignment vertical="top" wrapText="1"/>
    </xf>
    <xf numFmtId="171" fontId="9" fillId="0" borderId="10" xfId="60" applyFont="1" applyFill="1" applyBorder="1" applyAlignment="1">
      <alignment vertical="top"/>
    </xf>
    <xf numFmtId="171" fontId="8" fillId="0" borderId="10" xfId="6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6" t="s">
        <v>34</v>
      </c>
      <c r="C1" s="66"/>
    </row>
    <row r="2" spans="2:3" ht="15">
      <c r="B2" s="66" t="s">
        <v>33</v>
      </c>
      <c r="C2" s="66"/>
    </row>
    <row r="3" spans="2:3" ht="15">
      <c r="B3" s="66" t="s">
        <v>37</v>
      </c>
      <c r="C3" s="66"/>
    </row>
    <row r="4" spans="2:3" ht="15">
      <c r="B4" s="66" t="s">
        <v>39</v>
      </c>
      <c r="C4" s="66"/>
    </row>
    <row r="5" spans="2:3" ht="15">
      <c r="B5" s="16"/>
      <c r="C5" s="14"/>
    </row>
    <row r="6" spans="1:3" ht="15">
      <c r="A6" s="65" t="s">
        <v>38</v>
      </c>
      <c r="B6" s="65"/>
      <c r="C6" s="65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25">
      <selection activeCell="G68" sqref="G68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">
      <c r="A1" s="26"/>
      <c r="B1" s="26"/>
      <c r="C1" s="71" t="s">
        <v>151</v>
      </c>
      <c r="D1" s="71"/>
      <c r="E1" s="72"/>
    </row>
    <row r="2" spans="1:5" ht="14.25" customHeight="1">
      <c r="A2" s="26"/>
      <c r="B2" s="26"/>
      <c r="C2" s="73" t="s">
        <v>197</v>
      </c>
      <c r="D2" s="71"/>
      <c r="E2" s="74"/>
    </row>
    <row r="3" spans="1:5" ht="16.5" customHeight="1">
      <c r="A3" s="26"/>
      <c r="B3" s="26"/>
      <c r="C3" s="73" t="s">
        <v>221</v>
      </c>
      <c r="D3" s="71"/>
      <c r="E3" s="72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67" t="s">
        <v>222</v>
      </c>
      <c r="C5" s="67"/>
      <c r="D5" s="67"/>
      <c r="E5" s="67"/>
      <c r="F5" s="67"/>
    </row>
    <row r="6" spans="1:5" ht="21.75" customHeight="1">
      <c r="A6" s="26"/>
      <c r="B6" s="26"/>
      <c r="C6" s="26"/>
      <c r="D6" s="26"/>
      <c r="E6" s="26"/>
    </row>
    <row r="7" spans="1:6" ht="42" customHeight="1">
      <c r="A7" s="77" t="s">
        <v>98</v>
      </c>
      <c r="B7" s="77" t="s">
        <v>99</v>
      </c>
      <c r="C7" s="77" t="s">
        <v>27</v>
      </c>
      <c r="D7" s="83" t="s">
        <v>204</v>
      </c>
      <c r="E7" s="75" t="s">
        <v>223</v>
      </c>
      <c r="F7" s="76"/>
    </row>
    <row r="8" spans="1:6" ht="33" customHeight="1">
      <c r="A8" s="78"/>
      <c r="B8" s="78"/>
      <c r="C8" s="82"/>
      <c r="D8" s="84"/>
      <c r="E8" s="29" t="s">
        <v>168</v>
      </c>
      <c r="F8" s="39" t="s">
        <v>169</v>
      </c>
    </row>
    <row r="9" spans="1:6" ht="15">
      <c r="A9" s="40" t="s">
        <v>103</v>
      </c>
      <c r="B9" s="41" t="s">
        <v>104</v>
      </c>
      <c r="C9" s="42" t="s">
        <v>105</v>
      </c>
      <c r="D9" s="43">
        <v>4</v>
      </c>
      <c r="E9" s="43">
        <v>5</v>
      </c>
      <c r="F9" s="43">
        <v>6</v>
      </c>
    </row>
    <row r="10" spans="1:6" ht="15">
      <c r="A10" s="46" t="s">
        <v>103</v>
      </c>
      <c r="B10" s="53" t="s">
        <v>106</v>
      </c>
      <c r="C10" s="47" t="s">
        <v>107</v>
      </c>
      <c r="D10" s="96">
        <f>D11+D13+D15+D20+D23+D26+D30+D32+D35+D39</f>
        <v>279131000</v>
      </c>
      <c r="E10" s="92">
        <f>E11+E13+E15+E20+E23+E26+E30+E32+E35+E39+E40</f>
        <v>108750188.41000001</v>
      </c>
      <c r="F10" s="58">
        <f>IF(D10=0,"-",IF(E10/D10*100&gt;110,"свыше 100",ROUND((E10/D10*100),1)))</f>
        <v>39</v>
      </c>
    </row>
    <row r="11" spans="1:6" ht="15">
      <c r="A11" s="48">
        <f>A10+1</f>
        <v>2</v>
      </c>
      <c r="B11" s="54" t="s">
        <v>108</v>
      </c>
      <c r="C11" s="49" t="s">
        <v>109</v>
      </c>
      <c r="D11" s="97">
        <f>D12</f>
        <v>165260000</v>
      </c>
      <c r="E11" s="93">
        <f>E12</f>
        <v>68946027.9</v>
      </c>
      <c r="F11" s="59">
        <f aca="true" t="shared" si="0" ref="F11:F65">IF(D11=0,"-",IF(E11/D11*100&gt;110,"свыше 100",ROUND((E11/D11*100),1)))</f>
        <v>41.7</v>
      </c>
    </row>
    <row r="12" spans="1:6" ht="15">
      <c r="A12" s="48">
        <f>A11+1</f>
        <v>3</v>
      </c>
      <c r="B12" s="54" t="s">
        <v>110</v>
      </c>
      <c r="C12" s="49" t="s">
        <v>96</v>
      </c>
      <c r="D12" s="97">
        <v>165260000</v>
      </c>
      <c r="E12" s="93">
        <v>68946027.9</v>
      </c>
      <c r="F12" s="59">
        <f t="shared" si="0"/>
        <v>41.7</v>
      </c>
    </row>
    <row r="13" spans="1:6" ht="26.25">
      <c r="A13" s="48">
        <f aca="true" t="shared" si="1" ref="A13:A70">A12+1</f>
        <v>4</v>
      </c>
      <c r="B13" s="54" t="s">
        <v>145</v>
      </c>
      <c r="C13" s="49" t="s">
        <v>146</v>
      </c>
      <c r="D13" s="97">
        <f>D14</f>
        <v>60711000</v>
      </c>
      <c r="E13" s="93">
        <f>E14</f>
        <v>22788905.33</v>
      </c>
      <c r="F13" s="59">
        <f t="shared" si="0"/>
        <v>37.5</v>
      </c>
    </row>
    <row r="14" spans="1:6" ht="26.25">
      <c r="A14" s="48">
        <f t="shared" si="1"/>
        <v>5</v>
      </c>
      <c r="B14" s="54" t="s">
        <v>163</v>
      </c>
      <c r="C14" s="49" t="s">
        <v>147</v>
      </c>
      <c r="D14" s="97">
        <v>60711000</v>
      </c>
      <c r="E14" s="93">
        <v>22788905.33</v>
      </c>
      <c r="F14" s="59">
        <f t="shared" si="0"/>
        <v>37.5</v>
      </c>
    </row>
    <row r="15" spans="1:6" ht="15">
      <c r="A15" s="48">
        <f t="shared" si="1"/>
        <v>6</v>
      </c>
      <c r="B15" s="54" t="s">
        <v>111</v>
      </c>
      <c r="C15" s="49" t="s">
        <v>112</v>
      </c>
      <c r="D15" s="97">
        <f>D16+D17+D18+D19</f>
        <v>9351000</v>
      </c>
      <c r="E15" s="93">
        <f>E16+E17+E18+E19</f>
        <v>5237416.9399999995</v>
      </c>
      <c r="F15" s="59">
        <f t="shared" si="0"/>
        <v>56</v>
      </c>
    </row>
    <row r="16" spans="1:6" ht="26.25">
      <c r="A16" s="48">
        <f t="shared" si="1"/>
        <v>7</v>
      </c>
      <c r="B16" s="54" t="s">
        <v>157</v>
      </c>
      <c r="C16" s="49" t="s">
        <v>150</v>
      </c>
      <c r="D16" s="97">
        <v>5428000</v>
      </c>
      <c r="E16" s="93">
        <v>2823175.66</v>
      </c>
      <c r="F16" s="59">
        <f t="shared" si="0"/>
        <v>52</v>
      </c>
    </row>
    <row r="17" spans="1:6" ht="26.25">
      <c r="A17" s="48">
        <f t="shared" si="1"/>
        <v>8</v>
      </c>
      <c r="B17" s="54" t="s">
        <v>113</v>
      </c>
      <c r="C17" s="45" t="s">
        <v>95</v>
      </c>
      <c r="D17" s="98">
        <v>2966000</v>
      </c>
      <c r="E17" s="94">
        <v>1483155.16</v>
      </c>
      <c r="F17" s="59">
        <f t="shared" si="0"/>
        <v>50</v>
      </c>
    </row>
    <row r="18" spans="1:6" ht="15">
      <c r="A18" s="48">
        <f t="shared" si="1"/>
        <v>9</v>
      </c>
      <c r="B18" s="54" t="s">
        <v>141</v>
      </c>
      <c r="C18" s="49" t="s">
        <v>16</v>
      </c>
      <c r="D18" s="97">
        <v>550000</v>
      </c>
      <c r="E18" s="93">
        <v>631991.35</v>
      </c>
      <c r="F18" s="59" t="str">
        <f t="shared" si="0"/>
        <v>свыше 100</v>
      </c>
    </row>
    <row r="19" spans="1:6" ht="26.25">
      <c r="A19" s="48">
        <f t="shared" si="1"/>
        <v>10</v>
      </c>
      <c r="B19" s="54" t="s">
        <v>142</v>
      </c>
      <c r="C19" s="49" t="s">
        <v>143</v>
      </c>
      <c r="D19" s="97">
        <v>407000</v>
      </c>
      <c r="E19" s="93">
        <v>299094.77</v>
      </c>
      <c r="F19" s="59">
        <f t="shared" si="0"/>
        <v>73.5</v>
      </c>
    </row>
    <row r="20" spans="1:6" ht="15">
      <c r="A20" s="48">
        <f t="shared" si="1"/>
        <v>11</v>
      </c>
      <c r="B20" s="54" t="s">
        <v>114</v>
      </c>
      <c r="C20" s="49" t="s">
        <v>115</v>
      </c>
      <c r="D20" s="97">
        <f>D21+D22</f>
        <v>23347000</v>
      </c>
      <c r="E20" s="93">
        <f>E21+E22</f>
        <v>3253177.18</v>
      </c>
      <c r="F20" s="59">
        <f t="shared" si="0"/>
        <v>13.9</v>
      </c>
    </row>
    <row r="21" spans="1:6" ht="15">
      <c r="A21" s="48">
        <f t="shared" si="1"/>
        <v>12</v>
      </c>
      <c r="B21" s="54" t="s">
        <v>116</v>
      </c>
      <c r="C21" s="50" t="s">
        <v>35</v>
      </c>
      <c r="D21" s="98">
        <v>9354000</v>
      </c>
      <c r="E21" s="94">
        <v>673363.93</v>
      </c>
      <c r="F21" s="59">
        <f t="shared" si="0"/>
        <v>7.2</v>
      </c>
    </row>
    <row r="22" spans="1:6" ht="15">
      <c r="A22" s="48">
        <f t="shared" si="1"/>
        <v>13</v>
      </c>
      <c r="B22" s="54" t="s">
        <v>117</v>
      </c>
      <c r="C22" s="50" t="s">
        <v>3</v>
      </c>
      <c r="D22" s="98">
        <v>13993000</v>
      </c>
      <c r="E22" s="94">
        <v>2579813.25</v>
      </c>
      <c r="F22" s="59">
        <f t="shared" si="0"/>
        <v>18.4</v>
      </c>
    </row>
    <row r="23" spans="1:6" ht="16.5" customHeight="1">
      <c r="A23" s="48">
        <f t="shared" si="1"/>
        <v>14</v>
      </c>
      <c r="B23" s="55" t="s">
        <v>164</v>
      </c>
      <c r="C23" s="50" t="s">
        <v>165</v>
      </c>
      <c r="D23" s="98">
        <f>D24+D25</f>
        <v>10000</v>
      </c>
      <c r="E23" s="94">
        <f>E24+E25</f>
        <v>18520.33</v>
      </c>
      <c r="F23" s="59" t="str">
        <f t="shared" si="0"/>
        <v>свыше 100</v>
      </c>
    </row>
    <row r="24" spans="1:6" ht="16.5" customHeight="1">
      <c r="A24" s="48">
        <f t="shared" si="1"/>
        <v>15</v>
      </c>
      <c r="B24" s="55" t="s">
        <v>167</v>
      </c>
      <c r="C24" s="45" t="s">
        <v>166</v>
      </c>
      <c r="D24" s="98">
        <v>0</v>
      </c>
      <c r="E24" s="94">
        <v>8520.33</v>
      </c>
      <c r="F24" s="59" t="str">
        <f t="shared" si="0"/>
        <v>-</v>
      </c>
    </row>
    <row r="25" spans="1:6" ht="29.25" customHeight="1">
      <c r="A25" s="48"/>
      <c r="B25" s="55" t="s">
        <v>203</v>
      </c>
      <c r="C25" s="45" t="s">
        <v>202</v>
      </c>
      <c r="D25" s="98">
        <v>10000</v>
      </c>
      <c r="E25" s="94">
        <v>10000</v>
      </c>
      <c r="F25" s="59">
        <f t="shared" si="0"/>
        <v>100</v>
      </c>
    </row>
    <row r="26" spans="1:6" ht="39">
      <c r="A26" s="48">
        <f>A24+1</f>
        <v>16</v>
      </c>
      <c r="B26" s="54" t="s">
        <v>118</v>
      </c>
      <c r="C26" s="49" t="s">
        <v>119</v>
      </c>
      <c r="D26" s="97">
        <f>SUM(D27:D29)</f>
        <v>10151000</v>
      </c>
      <c r="E26" s="93">
        <f>SUM(E27:E29)</f>
        <v>4016827.54</v>
      </c>
      <c r="F26" s="59">
        <f t="shared" si="0"/>
        <v>39.6</v>
      </c>
    </row>
    <row r="27" spans="1:6" ht="26.25">
      <c r="A27" s="48">
        <f t="shared" si="1"/>
        <v>17</v>
      </c>
      <c r="B27" s="54" t="s">
        <v>152</v>
      </c>
      <c r="C27" s="49" t="s">
        <v>153</v>
      </c>
      <c r="D27" s="97">
        <v>108000</v>
      </c>
      <c r="E27" s="93">
        <v>122581.31</v>
      </c>
      <c r="F27" s="59" t="str">
        <f t="shared" si="0"/>
        <v>свыше 100</v>
      </c>
    </row>
    <row r="28" spans="1:6" ht="66.75" customHeight="1">
      <c r="A28" s="48">
        <f t="shared" si="1"/>
        <v>18</v>
      </c>
      <c r="B28" s="54" t="s">
        <v>120</v>
      </c>
      <c r="C28" s="49" t="s">
        <v>149</v>
      </c>
      <c r="D28" s="97">
        <v>8782000</v>
      </c>
      <c r="E28" s="93">
        <v>3452681.53</v>
      </c>
      <c r="F28" s="59">
        <f t="shared" si="0"/>
        <v>39.3</v>
      </c>
    </row>
    <row r="29" spans="1:6" ht="66">
      <c r="A29" s="48">
        <f t="shared" si="1"/>
        <v>19</v>
      </c>
      <c r="B29" s="54" t="s">
        <v>121</v>
      </c>
      <c r="C29" s="49" t="s">
        <v>122</v>
      </c>
      <c r="D29" s="97">
        <v>1261000</v>
      </c>
      <c r="E29" s="93">
        <v>441564.7</v>
      </c>
      <c r="F29" s="59">
        <f t="shared" si="0"/>
        <v>35</v>
      </c>
    </row>
    <row r="30" spans="1:6" ht="26.25">
      <c r="A30" s="48">
        <f t="shared" si="1"/>
        <v>20</v>
      </c>
      <c r="B30" s="54" t="s">
        <v>123</v>
      </c>
      <c r="C30" s="49" t="s">
        <v>124</v>
      </c>
      <c r="D30" s="97">
        <f>D31</f>
        <v>20000</v>
      </c>
      <c r="E30" s="93">
        <f>E31</f>
        <v>16801.58</v>
      </c>
      <c r="F30" s="59">
        <f t="shared" si="0"/>
        <v>84</v>
      </c>
    </row>
    <row r="31" spans="1:6" ht="15">
      <c r="A31" s="48">
        <f t="shared" si="1"/>
        <v>21</v>
      </c>
      <c r="B31" s="54" t="s">
        <v>125</v>
      </c>
      <c r="C31" s="49" t="s">
        <v>97</v>
      </c>
      <c r="D31" s="97">
        <v>20000</v>
      </c>
      <c r="E31" s="93">
        <v>16801.58</v>
      </c>
      <c r="F31" s="59">
        <f t="shared" si="0"/>
        <v>84</v>
      </c>
    </row>
    <row r="32" spans="1:6" ht="26.25">
      <c r="A32" s="48">
        <f t="shared" si="1"/>
        <v>22</v>
      </c>
      <c r="B32" s="54" t="s">
        <v>126</v>
      </c>
      <c r="C32" s="49" t="s">
        <v>148</v>
      </c>
      <c r="D32" s="97">
        <f>D33+D34</f>
        <v>8520000</v>
      </c>
      <c r="E32" s="93">
        <f>E33+E34</f>
        <v>3346437.91</v>
      </c>
      <c r="F32" s="59">
        <f t="shared" si="0"/>
        <v>39.3</v>
      </c>
    </row>
    <row r="33" spans="1:6" ht="15">
      <c r="A33" s="48">
        <f t="shared" si="1"/>
        <v>23</v>
      </c>
      <c r="B33" s="54" t="s">
        <v>144</v>
      </c>
      <c r="C33" s="49" t="s">
        <v>226</v>
      </c>
      <c r="D33" s="98">
        <v>7700000</v>
      </c>
      <c r="E33" s="94">
        <v>2415414.71</v>
      </c>
      <c r="F33" s="59">
        <f t="shared" si="0"/>
        <v>31.4</v>
      </c>
    </row>
    <row r="34" spans="1:6" ht="15">
      <c r="A34" s="48">
        <f t="shared" si="1"/>
        <v>24</v>
      </c>
      <c r="B34" s="54" t="s">
        <v>127</v>
      </c>
      <c r="C34" s="49" t="s">
        <v>102</v>
      </c>
      <c r="D34" s="98">
        <v>820000</v>
      </c>
      <c r="E34" s="94">
        <v>931023.2</v>
      </c>
      <c r="F34" s="59" t="str">
        <f t="shared" si="0"/>
        <v>свыше 100</v>
      </c>
    </row>
    <row r="35" spans="1:6" ht="26.25">
      <c r="A35" s="48">
        <f t="shared" si="1"/>
        <v>25</v>
      </c>
      <c r="B35" s="54" t="s">
        <v>128</v>
      </c>
      <c r="C35" s="49" t="s">
        <v>129</v>
      </c>
      <c r="D35" s="97">
        <f>D36+D37+D38</f>
        <v>1350000</v>
      </c>
      <c r="E35" s="93">
        <f>E36+E37+E38</f>
        <v>778624.9199999999</v>
      </c>
      <c r="F35" s="59">
        <f t="shared" si="0"/>
        <v>57.7</v>
      </c>
    </row>
    <row r="36" spans="1:6" ht="15">
      <c r="A36" s="48">
        <f t="shared" si="1"/>
        <v>26</v>
      </c>
      <c r="B36" s="54" t="s">
        <v>130</v>
      </c>
      <c r="C36" s="45" t="s">
        <v>101</v>
      </c>
      <c r="D36" s="98">
        <v>100000</v>
      </c>
      <c r="E36" s="94">
        <v>0</v>
      </c>
      <c r="F36" s="59">
        <f t="shared" si="0"/>
        <v>0</v>
      </c>
    </row>
    <row r="37" spans="1:6" ht="66">
      <c r="A37" s="48">
        <f t="shared" si="1"/>
        <v>27</v>
      </c>
      <c r="B37" s="54" t="s">
        <v>131</v>
      </c>
      <c r="C37" s="49" t="s">
        <v>158</v>
      </c>
      <c r="D37" s="98">
        <v>850000</v>
      </c>
      <c r="E37" s="94">
        <v>677996.21</v>
      </c>
      <c r="F37" s="59">
        <f t="shared" si="0"/>
        <v>79.8</v>
      </c>
    </row>
    <row r="38" spans="1:6" ht="26.25">
      <c r="A38" s="48">
        <f t="shared" si="1"/>
        <v>28</v>
      </c>
      <c r="B38" s="54" t="s">
        <v>132</v>
      </c>
      <c r="C38" s="49" t="s">
        <v>159</v>
      </c>
      <c r="D38" s="98">
        <v>400000</v>
      </c>
      <c r="E38" s="94">
        <v>100628.71</v>
      </c>
      <c r="F38" s="59">
        <f t="shared" si="0"/>
        <v>25.2</v>
      </c>
    </row>
    <row r="39" spans="1:6" ht="15">
      <c r="A39" s="48">
        <f t="shared" si="1"/>
        <v>29</v>
      </c>
      <c r="B39" s="54" t="s">
        <v>133</v>
      </c>
      <c r="C39" s="49" t="s">
        <v>134</v>
      </c>
      <c r="D39" s="97">
        <v>411000</v>
      </c>
      <c r="E39" s="93">
        <v>269324.72</v>
      </c>
      <c r="F39" s="59">
        <f t="shared" si="0"/>
        <v>65.5</v>
      </c>
    </row>
    <row r="40" spans="1:6" ht="19.5" customHeight="1">
      <c r="A40" s="48"/>
      <c r="B40" s="55" t="s">
        <v>217</v>
      </c>
      <c r="C40" s="61" t="s">
        <v>218</v>
      </c>
      <c r="D40" s="97">
        <f>D41</f>
        <v>0</v>
      </c>
      <c r="E40" s="93">
        <f>E41</f>
        <v>78124.06</v>
      </c>
      <c r="F40" s="59"/>
    </row>
    <row r="41" spans="1:6" ht="26.25">
      <c r="A41" s="48"/>
      <c r="B41" s="62" t="s">
        <v>219</v>
      </c>
      <c r="C41" s="49" t="s">
        <v>220</v>
      </c>
      <c r="D41" s="98">
        <v>0</v>
      </c>
      <c r="E41" s="93">
        <v>78124.06</v>
      </c>
      <c r="F41" s="59"/>
    </row>
    <row r="42" spans="1:6" ht="15">
      <c r="A42" s="48">
        <f>A39+1</f>
        <v>30</v>
      </c>
      <c r="B42" s="53" t="s">
        <v>135</v>
      </c>
      <c r="C42" s="47" t="s">
        <v>136</v>
      </c>
      <c r="D42" s="96">
        <f>D43</f>
        <v>1243761844</v>
      </c>
      <c r="E42" s="92">
        <f>E43+E66</f>
        <v>675485947.12</v>
      </c>
      <c r="F42" s="58">
        <f t="shared" si="0"/>
        <v>54.3</v>
      </c>
    </row>
    <row r="43" spans="1:6" ht="26.25" customHeight="1">
      <c r="A43" s="48">
        <f t="shared" si="1"/>
        <v>31</v>
      </c>
      <c r="B43" s="54" t="s">
        <v>137</v>
      </c>
      <c r="C43" s="49" t="s">
        <v>138</v>
      </c>
      <c r="D43" s="96">
        <f>D44+D47+D56+D64</f>
        <v>1243761844</v>
      </c>
      <c r="E43" s="92">
        <f>E44+E47+E56+E64</f>
        <v>677015872.34</v>
      </c>
      <c r="F43" s="58">
        <f t="shared" si="0"/>
        <v>54.4</v>
      </c>
    </row>
    <row r="44" spans="1:6" ht="25.5" customHeight="1">
      <c r="A44" s="48">
        <f t="shared" si="1"/>
        <v>32</v>
      </c>
      <c r="B44" s="54" t="s">
        <v>173</v>
      </c>
      <c r="C44" s="49" t="s">
        <v>154</v>
      </c>
      <c r="D44" s="97">
        <f>SUM(D45:D46)</f>
        <v>529283000</v>
      </c>
      <c r="E44" s="93">
        <f>SUM(E45:E46)</f>
        <v>264642000</v>
      </c>
      <c r="F44" s="59">
        <f t="shared" si="0"/>
        <v>50</v>
      </c>
    </row>
    <row r="45" spans="1:6" ht="26.25" customHeight="1">
      <c r="A45" s="48">
        <f t="shared" si="1"/>
        <v>33</v>
      </c>
      <c r="B45" s="54" t="s">
        <v>174</v>
      </c>
      <c r="C45" s="49" t="s">
        <v>183</v>
      </c>
      <c r="D45" s="99">
        <v>358149000</v>
      </c>
      <c r="E45" s="93">
        <v>179076000</v>
      </c>
      <c r="F45" s="59">
        <f t="shared" si="0"/>
        <v>50</v>
      </c>
    </row>
    <row r="46" spans="1:6" ht="26.25" customHeight="1">
      <c r="A46" s="48">
        <f t="shared" si="1"/>
        <v>34</v>
      </c>
      <c r="B46" s="56" t="s">
        <v>205</v>
      </c>
      <c r="C46" s="57" t="s">
        <v>206</v>
      </c>
      <c r="D46" s="99">
        <v>171134000</v>
      </c>
      <c r="E46" s="93">
        <v>85566000</v>
      </c>
      <c r="F46" s="59"/>
    </row>
    <row r="47" spans="1:6" ht="26.25">
      <c r="A47" s="48">
        <f t="shared" si="1"/>
        <v>35</v>
      </c>
      <c r="B47" s="54" t="s">
        <v>175</v>
      </c>
      <c r="C47" s="49" t="s">
        <v>155</v>
      </c>
      <c r="D47" s="97">
        <f>SUM(D48:D55)</f>
        <v>143949803</v>
      </c>
      <c r="E47" s="93">
        <f>SUM(E48:E55)</f>
        <v>42599231.92</v>
      </c>
      <c r="F47" s="59">
        <f t="shared" si="0"/>
        <v>29.6</v>
      </c>
    </row>
    <row r="48" spans="1:6" ht="41.25" customHeight="1">
      <c r="A48" s="48">
        <f t="shared" si="1"/>
        <v>36</v>
      </c>
      <c r="B48" s="56" t="s">
        <v>207</v>
      </c>
      <c r="C48" s="57" t="s">
        <v>208</v>
      </c>
      <c r="D48" s="99">
        <v>39823800</v>
      </c>
      <c r="E48" s="93">
        <v>13374884.35</v>
      </c>
      <c r="F48" s="64">
        <f t="shared" si="0"/>
        <v>33.6</v>
      </c>
    </row>
    <row r="49" spans="1:6" ht="41.25" customHeight="1">
      <c r="A49" s="48">
        <f t="shared" si="1"/>
        <v>37</v>
      </c>
      <c r="B49" s="51" t="s">
        <v>198</v>
      </c>
      <c r="C49" s="52" t="s">
        <v>199</v>
      </c>
      <c r="D49" s="97">
        <v>1615000</v>
      </c>
      <c r="E49" s="93">
        <v>1258031.97</v>
      </c>
      <c r="F49" s="59">
        <f t="shared" si="0"/>
        <v>77.9</v>
      </c>
    </row>
    <row r="50" spans="1:6" ht="41.25" customHeight="1">
      <c r="A50" s="48"/>
      <c r="B50" s="56" t="s">
        <v>215</v>
      </c>
      <c r="C50" s="57" t="s">
        <v>216</v>
      </c>
      <c r="D50" s="99">
        <v>330000</v>
      </c>
      <c r="E50" s="93">
        <v>330000</v>
      </c>
      <c r="F50" s="59">
        <f t="shared" si="0"/>
        <v>100</v>
      </c>
    </row>
    <row r="51" spans="1:6" ht="37.5" customHeight="1">
      <c r="A51" s="48">
        <f>A49+1</f>
        <v>38</v>
      </c>
      <c r="B51" s="51" t="s">
        <v>200</v>
      </c>
      <c r="C51" s="52" t="s">
        <v>201</v>
      </c>
      <c r="D51" s="97">
        <v>5598270</v>
      </c>
      <c r="E51" s="93">
        <v>225170</v>
      </c>
      <c r="F51" s="64">
        <f t="shared" si="0"/>
        <v>4</v>
      </c>
    </row>
    <row r="52" spans="1:6" ht="29.25" customHeight="1">
      <c r="A52" s="48">
        <f t="shared" si="1"/>
        <v>39</v>
      </c>
      <c r="B52" s="51" t="s">
        <v>176</v>
      </c>
      <c r="C52" s="49" t="s">
        <v>177</v>
      </c>
      <c r="D52" s="97">
        <v>27799700</v>
      </c>
      <c r="E52" s="93">
        <v>5358323.2</v>
      </c>
      <c r="F52" s="64">
        <f t="shared" si="0"/>
        <v>19.3</v>
      </c>
    </row>
    <row r="53" spans="1:6" ht="29.25" customHeight="1">
      <c r="A53" s="48">
        <f t="shared" si="1"/>
        <v>40</v>
      </c>
      <c r="B53" s="56" t="s">
        <v>209</v>
      </c>
      <c r="C53" s="57" t="s">
        <v>210</v>
      </c>
      <c r="D53" s="99">
        <v>1966500</v>
      </c>
      <c r="E53" s="93">
        <v>1966500</v>
      </c>
      <c r="F53" s="64">
        <f t="shared" si="0"/>
        <v>100</v>
      </c>
    </row>
    <row r="54" spans="1:6" ht="54" customHeight="1">
      <c r="A54" s="48">
        <f t="shared" si="1"/>
        <v>41</v>
      </c>
      <c r="B54" s="56" t="s">
        <v>211</v>
      </c>
      <c r="C54" s="57" t="s">
        <v>212</v>
      </c>
      <c r="D54" s="99">
        <v>9209400</v>
      </c>
      <c r="E54" s="93">
        <v>3845822.4</v>
      </c>
      <c r="F54" s="64">
        <f t="shared" si="0"/>
        <v>41.8</v>
      </c>
    </row>
    <row r="55" spans="1:6" ht="22.5" customHeight="1">
      <c r="A55" s="48">
        <f t="shared" si="1"/>
        <v>42</v>
      </c>
      <c r="B55" s="54" t="s">
        <v>178</v>
      </c>
      <c r="C55" s="45" t="s">
        <v>182</v>
      </c>
      <c r="D55" s="98">
        <v>57607133</v>
      </c>
      <c r="E55" s="93">
        <v>16240500</v>
      </c>
      <c r="F55" s="59">
        <f t="shared" si="0"/>
        <v>28.2</v>
      </c>
    </row>
    <row r="56" spans="1:6" ht="26.25">
      <c r="A56" s="48">
        <f t="shared" si="1"/>
        <v>43</v>
      </c>
      <c r="B56" s="54" t="s">
        <v>179</v>
      </c>
      <c r="C56" s="49" t="s">
        <v>160</v>
      </c>
      <c r="D56" s="97">
        <f>SUM(D57:D63)</f>
        <v>564947300</v>
      </c>
      <c r="E56" s="93">
        <f>SUM(E57:E63)</f>
        <v>364752615.42</v>
      </c>
      <c r="F56" s="59">
        <f t="shared" si="0"/>
        <v>64.6</v>
      </c>
    </row>
    <row r="57" spans="1:6" ht="39">
      <c r="A57" s="48">
        <f t="shared" si="1"/>
        <v>44</v>
      </c>
      <c r="B57" s="51" t="s">
        <v>180</v>
      </c>
      <c r="C57" s="49" t="s">
        <v>161</v>
      </c>
      <c r="D57" s="97">
        <v>14187300</v>
      </c>
      <c r="E57" s="93">
        <v>6723948.44</v>
      </c>
      <c r="F57" s="59">
        <f t="shared" si="0"/>
        <v>47.4</v>
      </c>
    </row>
    <row r="58" spans="1:6" ht="26.25">
      <c r="A58" s="48">
        <f t="shared" si="1"/>
        <v>45</v>
      </c>
      <c r="B58" s="51" t="s">
        <v>181</v>
      </c>
      <c r="C58" s="49" t="s">
        <v>184</v>
      </c>
      <c r="D58" s="98">
        <v>82747500</v>
      </c>
      <c r="E58" s="94">
        <v>62325846</v>
      </c>
      <c r="F58" s="59">
        <f t="shared" si="0"/>
        <v>75.3</v>
      </c>
    </row>
    <row r="59" spans="1:6" ht="39">
      <c r="A59" s="48">
        <f t="shared" si="1"/>
        <v>46</v>
      </c>
      <c r="B59" s="51" t="s">
        <v>185</v>
      </c>
      <c r="C59" s="49" t="s">
        <v>156</v>
      </c>
      <c r="D59" s="98">
        <v>1423400</v>
      </c>
      <c r="E59" s="94">
        <v>604775.68</v>
      </c>
      <c r="F59" s="64">
        <f t="shared" si="0"/>
        <v>42.5</v>
      </c>
    </row>
    <row r="60" spans="1:6" ht="32.25" customHeight="1">
      <c r="A60" s="48">
        <f t="shared" si="1"/>
        <v>47</v>
      </c>
      <c r="B60" s="51" t="s">
        <v>186</v>
      </c>
      <c r="C60" s="49" t="s">
        <v>139</v>
      </c>
      <c r="D60" s="98">
        <v>8069900</v>
      </c>
      <c r="E60" s="94">
        <v>4757653.19</v>
      </c>
      <c r="F60" s="64">
        <f t="shared" si="0"/>
        <v>59</v>
      </c>
    </row>
    <row r="61" spans="1:6" ht="45.75" customHeight="1">
      <c r="A61" s="48">
        <f t="shared" si="1"/>
        <v>48</v>
      </c>
      <c r="B61" s="62" t="s">
        <v>187</v>
      </c>
      <c r="C61" s="49" t="s">
        <v>188</v>
      </c>
      <c r="D61" s="98">
        <v>10300</v>
      </c>
      <c r="E61" s="94">
        <v>9392.11</v>
      </c>
      <c r="F61" s="64">
        <f t="shared" si="0"/>
        <v>91.2</v>
      </c>
    </row>
    <row r="62" spans="1:6" ht="33" customHeight="1">
      <c r="A62" s="48">
        <f t="shared" si="1"/>
        <v>49</v>
      </c>
      <c r="B62" s="56" t="s">
        <v>213</v>
      </c>
      <c r="C62" s="57" t="s">
        <v>214</v>
      </c>
      <c r="D62" s="100">
        <v>397900</v>
      </c>
      <c r="E62" s="94">
        <v>0</v>
      </c>
      <c r="F62" s="64">
        <f t="shared" si="0"/>
        <v>0</v>
      </c>
    </row>
    <row r="63" spans="1:6" ht="15">
      <c r="A63" s="48">
        <f t="shared" si="1"/>
        <v>50</v>
      </c>
      <c r="B63" s="54" t="s">
        <v>189</v>
      </c>
      <c r="C63" s="49" t="s">
        <v>191</v>
      </c>
      <c r="D63" s="98">
        <v>458111000</v>
      </c>
      <c r="E63" s="94">
        <v>290331000</v>
      </c>
      <c r="F63" s="59">
        <f t="shared" si="0"/>
        <v>63.4</v>
      </c>
    </row>
    <row r="64" spans="1:6" ht="15">
      <c r="A64" s="48">
        <f t="shared" si="1"/>
        <v>51</v>
      </c>
      <c r="B64" s="54" t="s">
        <v>190</v>
      </c>
      <c r="C64" s="49" t="s">
        <v>162</v>
      </c>
      <c r="D64" s="98">
        <f>D65</f>
        <v>5581741</v>
      </c>
      <c r="E64" s="94">
        <f>E65</f>
        <v>5022025</v>
      </c>
      <c r="F64" s="59">
        <f t="shared" si="0"/>
        <v>90</v>
      </c>
    </row>
    <row r="65" spans="1:6" ht="30.75" customHeight="1">
      <c r="A65" s="48">
        <f t="shared" si="1"/>
        <v>52</v>
      </c>
      <c r="B65" s="63" t="s">
        <v>192</v>
      </c>
      <c r="C65" s="49" t="s">
        <v>196</v>
      </c>
      <c r="D65" s="98">
        <v>5581741</v>
      </c>
      <c r="E65" s="94">
        <v>5022025</v>
      </c>
      <c r="F65" s="64">
        <f t="shared" si="0"/>
        <v>90</v>
      </c>
    </row>
    <row r="66" spans="1:6" ht="39">
      <c r="A66" s="48">
        <f>A65+1</f>
        <v>53</v>
      </c>
      <c r="B66" s="51" t="s">
        <v>170</v>
      </c>
      <c r="C66" s="49" t="s">
        <v>171</v>
      </c>
      <c r="D66" s="98">
        <v>0</v>
      </c>
      <c r="E66" s="94">
        <f>SUM(E67:E69)</f>
        <v>-1529925.2199999997</v>
      </c>
      <c r="F66" s="59" t="str">
        <f>IF(D66=0,"-",IF(E66/D66*100&gt;110,"свыше 100",ROUND((E66/D66*100),1)))</f>
        <v>-</v>
      </c>
    </row>
    <row r="67" spans="1:6" ht="57.75" customHeight="1">
      <c r="A67" s="48"/>
      <c r="B67" s="62" t="s">
        <v>224</v>
      </c>
      <c r="C67" s="60" t="s">
        <v>225</v>
      </c>
      <c r="D67" s="98"/>
      <c r="E67" s="94">
        <v>-687812.32</v>
      </c>
      <c r="F67" s="59"/>
    </row>
    <row r="68" spans="1:6" ht="42.75" customHeight="1">
      <c r="A68" s="48">
        <f>A66+1</f>
        <v>54</v>
      </c>
      <c r="B68" s="55" t="s">
        <v>193</v>
      </c>
      <c r="C68" s="49" t="s">
        <v>172</v>
      </c>
      <c r="D68" s="98">
        <v>0</v>
      </c>
      <c r="E68" s="94">
        <v>-3771.33</v>
      </c>
      <c r="F68" s="59" t="str">
        <f>IF(D68=0,"-",IF(E68/D68*100&gt;110,"свыше 100",ROUND((E68/D68*100),1)))</f>
        <v>-</v>
      </c>
    </row>
    <row r="69" spans="1:6" ht="39">
      <c r="A69" s="48">
        <f t="shared" si="1"/>
        <v>55</v>
      </c>
      <c r="B69" s="55" t="s">
        <v>194</v>
      </c>
      <c r="C69" s="49" t="s">
        <v>195</v>
      </c>
      <c r="D69" s="98">
        <v>0</v>
      </c>
      <c r="E69" s="94">
        <v>-838341.57</v>
      </c>
      <c r="F69" s="59" t="str">
        <f>IF(D69=0,"-",IF(E69/D69*100&gt;110,"свыше 100",ROUND((E69/D69*100),1)))</f>
        <v>-</v>
      </c>
    </row>
    <row r="70" spans="1:6" ht="15">
      <c r="A70" s="48">
        <f t="shared" si="1"/>
        <v>56</v>
      </c>
      <c r="B70" s="44" t="s">
        <v>140</v>
      </c>
      <c r="C70" s="47" t="s">
        <v>100</v>
      </c>
      <c r="D70" s="101">
        <f>D10+D42</f>
        <v>1522892844</v>
      </c>
      <c r="E70" s="95">
        <f>E10+E42</f>
        <v>784236135.53</v>
      </c>
      <c r="F70" s="58">
        <f>IF(D70=0,"-",IF(E70/D70*100&gt;110,"свыше 100",ROUND((E70/D70*100),1)))</f>
        <v>51.5</v>
      </c>
    </row>
    <row r="71" spans="1:5" ht="15">
      <c r="A71" s="30"/>
      <c r="B71" s="31"/>
      <c r="C71" s="26"/>
      <c r="D71" s="26"/>
      <c r="E71" s="26"/>
    </row>
    <row r="72" spans="1:5" ht="15">
      <c r="A72" s="68"/>
      <c r="B72" s="68"/>
      <c r="C72" s="68"/>
      <c r="D72" s="26"/>
      <c r="E72" s="26"/>
    </row>
    <row r="73" spans="1:5" ht="15">
      <c r="A73" s="32"/>
      <c r="B73" s="69"/>
      <c r="C73" s="70"/>
      <c r="D73" s="33"/>
      <c r="E73" s="33"/>
    </row>
    <row r="74" spans="1:5" ht="24" customHeight="1">
      <c r="A74" s="32"/>
      <c r="B74" s="69"/>
      <c r="C74" s="69"/>
      <c r="D74" s="33"/>
      <c r="E74" s="33"/>
    </row>
    <row r="75" spans="1:5" ht="18.75" customHeight="1">
      <c r="A75" s="79"/>
      <c r="B75" s="68"/>
      <c r="C75" s="68"/>
      <c r="D75" s="33"/>
      <c r="E75" s="33"/>
    </row>
    <row r="76" spans="1:5" ht="27.75" customHeight="1">
      <c r="A76" s="32"/>
      <c r="B76" s="87"/>
      <c r="C76" s="69"/>
      <c r="D76" s="33"/>
      <c r="E76" s="33"/>
    </row>
    <row r="77" spans="1:5" ht="15">
      <c r="A77" s="79"/>
      <c r="B77" s="68"/>
      <c r="C77" s="68"/>
      <c r="D77" s="34"/>
      <c r="E77" s="34"/>
    </row>
    <row r="78" spans="1:5" ht="27.75" customHeight="1">
      <c r="A78" s="26"/>
      <c r="B78" s="80"/>
      <c r="C78" s="88"/>
      <c r="D78" s="33"/>
      <c r="E78" s="33"/>
    </row>
    <row r="79" spans="1:5" ht="38.25" customHeight="1">
      <c r="A79" s="26"/>
      <c r="B79" s="80"/>
      <c r="C79" s="88"/>
      <c r="D79" s="33"/>
      <c r="E79" s="33"/>
    </row>
    <row r="80" spans="1:5" ht="30.75" customHeight="1">
      <c r="A80" s="26"/>
      <c r="B80" s="80"/>
      <c r="C80" s="81"/>
      <c r="D80" s="33"/>
      <c r="E80" s="33"/>
    </row>
    <row r="81" spans="1:5" ht="20.25" customHeight="1">
      <c r="A81" s="26"/>
      <c r="B81" s="80"/>
      <c r="C81" s="81"/>
      <c r="D81" s="33"/>
      <c r="E81" s="33"/>
    </row>
    <row r="82" spans="1:5" ht="24.75" customHeight="1">
      <c r="A82" s="26"/>
      <c r="B82" s="80"/>
      <c r="C82" s="81"/>
      <c r="D82" s="33"/>
      <c r="E82" s="33"/>
    </row>
    <row r="83" spans="1:5" ht="16.5" customHeight="1">
      <c r="A83" s="26"/>
      <c r="B83" s="80"/>
      <c r="C83" s="81"/>
      <c r="D83" s="33"/>
      <c r="E83" s="33"/>
    </row>
    <row r="84" spans="1:5" ht="40.5" customHeight="1">
      <c r="A84" s="26"/>
      <c r="B84" s="80"/>
      <c r="C84" s="81"/>
      <c r="D84" s="33"/>
      <c r="E84" s="33"/>
    </row>
    <row r="85" spans="1:5" ht="28.5" customHeight="1">
      <c r="A85" s="26"/>
      <c r="B85" s="80"/>
      <c r="C85" s="81"/>
      <c r="D85" s="33"/>
      <c r="E85" s="33"/>
    </row>
    <row r="86" spans="1:5" ht="54" customHeight="1">
      <c r="A86" s="26"/>
      <c r="B86" s="80"/>
      <c r="C86" s="81"/>
      <c r="D86" s="33"/>
      <c r="E86" s="33"/>
    </row>
    <row r="87" spans="1:5" ht="27.75" customHeight="1">
      <c r="A87" s="26"/>
      <c r="B87" s="80"/>
      <c r="C87" s="81"/>
      <c r="D87" s="33"/>
      <c r="E87" s="33"/>
    </row>
    <row r="88" spans="1:5" ht="15">
      <c r="A88" s="79"/>
      <c r="B88" s="68"/>
      <c r="C88" s="68"/>
      <c r="D88" s="34"/>
      <c r="E88" s="34"/>
    </row>
    <row r="89" spans="1:5" ht="13.5" customHeight="1">
      <c r="A89" s="26"/>
      <c r="B89" s="87"/>
      <c r="C89" s="69"/>
      <c r="D89" s="34"/>
      <c r="E89" s="34"/>
    </row>
    <row r="90" spans="1:5" ht="15" customHeight="1">
      <c r="A90" s="26"/>
      <c r="B90" s="69"/>
      <c r="C90" s="69"/>
      <c r="D90" s="34"/>
      <c r="E90" s="34"/>
    </row>
    <row r="91" spans="1:5" ht="14.25" customHeight="1">
      <c r="A91" s="26"/>
      <c r="B91" s="69"/>
      <c r="C91" s="69"/>
      <c r="D91" s="33"/>
      <c r="E91" s="33"/>
    </row>
    <row r="92" spans="1:5" ht="15">
      <c r="A92" s="26"/>
      <c r="B92" s="87"/>
      <c r="C92" s="69"/>
      <c r="D92" s="34"/>
      <c r="E92" s="34"/>
    </row>
    <row r="93" spans="1:5" ht="15">
      <c r="A93" s="26"/>
      <c r="B93" s="69"/>
      <c r="C93" s="69"/>
      <c r="D93" s="34"/>
      <c r="E93" s="34"/>
    </row>
    <row r="94" spans="1:5" ht="12.75" customHeight="1">
      <c r="A94" s="26"/>
      <c r="B94" s="70"/>
      <c r="C94" s="70"/>
      <c r="D94" s="33"/>
      <c r="E94" s="33"/>
    </row>
    <row r="95" spans="1:5" ht="15">
      <c r="A95" s="26"/>
      <c r="B95" s="87"/>
      <c r="C95" s="69"/>
      <c r="D95" s="33"/>
      <c r="E95" s="33"/>
    </row>
    <row r="96" spans="1:5" ht="15">
      <c r="A96" s="26"/>
      <c r="B96" s="69"/>
      <c r="C96" s="69"/>
      <c r="D96" s="33"/>
      <c r="E96" s="33"/>
    </row>
    <row r="97" spans="1:5" ht="14.25" customHeight="1">
      <c r="A97" s="26"/>
      <c r="B97" s="89"/>
      <c r="C97" s="89"/>
      <c r="D97" s="33"/>
      <c r="E97" s="33"/>
    </row>
    <row r="98" spans="1:5" ht="15">
      <c r="A98" s="26"/>
      <c r="B98" s="87"/>
      <c r="C98" s="69"/>
      <c r="D98" s="33"/>
      <c r="E98" s="33"/>
    </row>
    <row r="99" spans="1:5" ht="10.5" customHeight="1">
      <c r="A99" s="26"/>
      <c r="B99" s="89"/>
      <c r="C99" s="89"/>
      <c r="D99" s="33"/>
      <c r="E99" s="33"/>
    </row>
    <row r="100" spans="1:5" ht="37.5" customHeight="1">
      <c r="A100" s="26"/>
      <c r="B100" s="87"/>
      <c r="C100" s="87"/>
      <c r="D100" s="33"/>
      <c r="E100" s="33"/>
    </row>
    <row r="101" spans="1:5" ht="12.75" customHeight="1">
      <c r="A101" s="26"/>
      <c r="B101" s="87"/>
      <c r="C101" s="87"/>
      <c r="D101" s="33"/>
      <c r="E101" s="33"/>
    </row>
    <row r="102" spans="1:5" ht="12.75" customHeight="1">
      <c r="A102" s="26"/>
      <c r="B102" s="87"/>
      <c r="C102" s="87"/>
      <c r="D102" s="33"/>
      <c r="E102" s="33"/>
    </row>
    <row r="103" spans="1:5" ht="15">
      <c r="A103" s="79"/>
      <c r="B103" s="68"/>
      <c r="C103" s="68"/>
      <c r="D103" s="35"/>
      <c r="E103" s="35"/>
    </row>
    <row r="104" spans="1:5" ht="15.75" customHeight="1">
      <c r="A104" s="26"/>
      <c r="B104" s="69"/>
      <c r="C104" s="69"/>
      <c r="D104" s="34"/>
      <c r="E104" s="34"/>
    </row>
    <row r="105" spans="1:5" ht="15">
      <c r="A105" s="26"/>
      <c r="B105" s="69"/>
      <c r="C105" s="69"/>
      <c r="D105" s="34"/>
      <c r="E105" s="34"/>
    </row>
    <row r="106" spans="1:5" ht="15">
      <c r="A106" s="26"/>
      <c r="B106" s="69"/>
      <c r="C106" s="69"/>
      <c r="D106" s="34"/>
      <c r="E106" s="34"/>
    </row>
    <row r="107" spans="1:5" ht="18" customHeight="1">
      <c r="A107" s="26"/>
      <c r="B107" s="89"/>
      <c r="C107" s="89"/>
      <c r="D107" s="33"/>
      <c r="E107" s="33"/>
    </row>
    <row r="108" spans="1:5" ht="15">
      <c r="A108" s="26"/>
      <c r="B108" s="69"/>
      <c r="C108" s="69"/>
      <c r="D108" s="34"/>
      <c r="E108" s="34"/>
    </row>
    <row r="109" spans="1:5" ht="15">
      <c r="A109" s="26"/>
      <c r="B109" s="69"/>
      <c r="C109" s="69"/>
      <c r="D109" s="33"/>
      <c r="E109" s="33"/>
    </row>
    <row r="110" spans="1:5" ht="14.25" customHeight="1">
      <c r="A110" s="36"/>
      <c r="B110" s="89"/>
      <c r="C110" s="89"/>
      <c r="D110" s="37"/>
      <c r="E110" s="37"/>
    </row>
    <row r="111" spans="1:5" ht="15">
      <c r="A111" s="79"/>
      <c r="B111" s="68"/>
      <c r="C111" s="68"/>
      <c r="D111" s="22"/>
      <c r="E111" s="22"/>
    </row>
    <row r="112" spans="1:5" ht="48.75" customHeight="1">
      <c r="A112" s="22"/>
      <c r="B112" s="85"/>
      <c r="C112" s="86"/>
      <c r="D112" s="24"/>
      <c r="E112" s="24"/>
    </row>
    <row r="113" spans="1:5" ht="41.25" customHeight="1">
      <c r="A113" s="22"/>
      <c r="B113" s="85"/>
      <c r="C113" s="86"/>
      <c r="D113" s="24"/>
      <c r="E113" s="24"/>
    </row>
    <row r="114" spans="1:5" ht="26.25" customHeight="1">
      <c r="A114" s="22"/>
      <c r="B114" s="85"/>
      <c r="C114" s="74"/>
      <c r="D114" s="38"/>
      <c r="E114" s="38"/>
    </row>
    <row r="115" spans="1:5" ht="39" customHeight="1">
      <c r="A115" s="22"/>
      <c r="B115" s="85"/>
      <c r="C115" s="86"/>
      <c r="D115" s="38"/>
      <c r="E115" s="38"/>
    </row>
    <row r="116" spans="1:5" ht="69.75" customHeight="1">
      <c r="A116" s="22"/>
      <c r="B116" s="87"/>
      <c r="C116" s="87"/>
      <c r="D116" s="23"/>
      <c r="E116" s="23"/>
    </row>
    <row r="117" spans="1:5" ht="29.25" customHeight="1">
      <c r="A117" s="22"/>
      <c r="B117" s="85"/>
      <c r="C117" s="86"/>
      <c r="D117" s="38"/>
      <c r="E117" s="38"/>
    </row>
    <row r="118" spans="1:5" ht="24.75" customHeight="1">
      <c r="A118" s="22"/>
      <c r="B118" s="90"/>
      <c r="C118" s="91"/>
      <c r="D118" s="23"/>
      <c r="E118" s="23"/>
    </row>
    <row r="119" spans="1:5" ht="19.5" customHeight="1">
      <c r="A119" s="22"/>
      <c r="B119" s="25"/>
      <c r="C119" s="25"/>
      <c r="D119" s="24"/>
      <c r="E119" s="24"/>
    </row>
    <row r="120" spans="1:5" ht="15">
      <c r="A120" s="22"/>
      <c r="B120" s="22"/>
      <c r="C120" s="22"/>
      <c r="D120" s="22"/>
      <c r="E120" s="22"/>
    </row>
    <row r="121" spans="1:5" ht="15">
      <c r="A121" s="22"/>
      <c r="B121" s="22"/>
      <c r="C121" s="22"/>
      <c r="D121" s="22"/>
      <c r="E121" s="22"/>
    </row>
    <row r="122" spans="1:5" ht="15">
      <c r="A122" s="22"/>
      <c r="B122" s="22"/>
      <c r="C122" s="22"/>
      <c r="D122" s="22"/>
      <c r="E122" s="22"/>
    </row>
    <row r="123" spans="1:5" ht="15">
      <c r="A123" s="22"/>
      <c r="B123" s="22"/>
      <c r="C123" s="22"/>
      <c r="D123" s="22"/>
      <c r="E123" s="22"/>
    </row>
    <row r="124" spans="1:5" ht="15">
      <c r="A124" s="22"/>
      <c r="B124" s="22"/>
      <c r="C124" s="22"/>
      <c r="D124" s="22"/>
      <c r="E124" s="22"/>
    </row>
    <row r="125" spans="1:5" ht="15">
      <c r="A125" s="22"/>
      <c r="B125" s="22"/>
      <c r="C125" s="22"/>
      <c r="D125" s="22"/>
      <c r="E125" s="22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  <row r="153" spans="1:5" ht="15">
      <c r="A153" s="22"/>
      <c r="B153" s="22"/>
      <c r="C153" s="22"/>
      <c r="D153" s="22"/>
      <c r="E153" s="22"/>
    </row>
    <row r="154" spans="1:5" ht="15">
      <c r="A154" s="22"/>
      <c r="B154" s="22"/>
      <c r="C154" s="22"/>
      <c r="D154" s="22"/>
      <c r="E154" s="22"/>
    </row>
    <row r="155" spans="1:5" ht="15">
      <c r="A155" s="22"/>
      <c r="B155" s="22"/>
      <c r="C155" s="22"/>
      <c r="D155" s="22"/>
      <c r="E155" s="22"/>
    </row>
    <row r="156" spans="1:5" ht="15">
      <c r="A156" s="22"/>
      <c r="B156" s="22"/>
      <c r="C156" s="22"/>
      <c r="D156" s="22"/>
      <c r="E156" s="22"/>
    </row>
  </sheetData>
  <sheetProtection selectLockedCells="1" selectUnlockedCells="1"/>
  <mergeCells count="43">
    <mergeCell ref="B118:C118"/>
    <mergeCell ref="B87:C87"/>
    <mergeCell ref="B76:C76"/>
    <mergeCell ref="B74:C74"/>
    <mergeCell ref="B79:C79"/>
    <mergeCell ref="B80:C80"/>
    <mergeCell ref="B81:C81"/>
    <mergeCell ref="A77:C77"/>
    <mergeCell ref="B113:C113"/>
    <mergeCell ref="B82:C82"/>
    <mergeCell ref="B100:C100"/>
    <mergeCell ref="B89:C91"/>
    <mergeCell ref="B92:C94"/>
    <mergeCell ref="B104:C107"/>
    <mergeCell ref="B98:C99"/>
    <mergeCell ref="B95:C97"/>
    <mergeCell ref="A103:C103"/>
    <mergeCell ref="B101:C102"/>
    <mergeCell ref="B117:C117"/>
    <mergeCell ref="B114:C114"/>
    <mergeCell ref="B115:C115"/>
    <mergeCell ref="B116:C116"/>
    <mergeCell ref="B78:C78"/>
    <mergeCell ref="A111:C111"/>
    <mergeCell ref="B112:C112"/>
    <mergeCell ref="B84:C84"/>
    <mergeCell ref="B108:C110"/>
    <mergeCell ref="B85:C85"/>
    <mergeCell ref="A88:C88"/>
    <mergeCell ref="B83:C83"/>
    <mergeCell ref="B7:B8"/>
    <mergeCell ref="C7:C8"/>
    <mergeCell ref="D7:D8"/>
    <mergeCell ref="A75:C75"/>
    <mergeCell ref="B86:C86"/>
    <mergeCell ref="B5:F5"/>
    <mergeCell ref="A72:C72"/>
    <mergeCell ref="B73:C73"/>
    <mergeCell ref="C1:E1"/>
    <mergeCell ref="C2:E2"/>
    <mergeCell ref="C3:E3"/>
    <mergeCell ref="E7:F7"/>
    <mergeCell ref="A7:A8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cvmih</cp:lastModifiedBy>
  <cp:lastPrinted>2020-07-22T04:25:48Z</cp:lastPrinted>
  <dcterms:created xsi:type="dcterms:W3CDTF">2002-02-14T09:43:26Z</dcterms:created>
  <dcterms:modified xsi:type="dcterms:W3CDTF">2020-07-22T05:29:30Z</dcterms:modified>
  <cp:category/>
  <cp:version/>
  <cp:contentType/>
  <cp:contentStatus/>
</cp:coreProperties>
</file>