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<sst xmlns="http://schemas.openxmlformats.org/spreadsheetml/2006/main" count="248" uniqueCount="243">
  <si>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</si>
  <si>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</si>
  <si>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</si>
  <si>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</si>
  <si>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</si>
  <si>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</si>
  <si>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</si>
  <si>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</si>
  <si>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</si>
  <si>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</si>
  <si>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</si>
  <si>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</si>
  <si>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</si>
  <si>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</si>
  <si>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</si>
  <si>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</si>
  <si>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</si>
  <si>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</si>
  <si>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</si>
  <si>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</si>
  <si>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</si>
  <si>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</si>
  <si>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</si>
  <si>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</si>
  <si>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</si>
  <si>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</si>
  <si>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</si>
  <si>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</si>
  <si>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</si>
  <si>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</si>
  <si>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</si>
  <si>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</si>
  <si>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</si>
  <si>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</si>
  <si>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</si>
  <si>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</si>
  <si>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</si>
  <si>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</si>
  <si>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</si>
  <si>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</si>
  <si>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</si>
  <si>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</si>
  <si>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</si>
  <si>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</si>
  <si>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</si>
  <si>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</si>
  <si>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</si>
  <si>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</si>
  <si>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</si>
  <si>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</si>
  <si>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</si>
  <si>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</si>
  <si>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</si>
  <si>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</si>
  <si>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</si>
  <si>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</si>
  <si>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</si>
  <si>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</si>
  <si>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</si>
  <si>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</si>
  <si>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</si>
  <si>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</si>
  <si>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</si>
  <si>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</si>
  <si>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</si>
  <si>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</si>
  <si>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</si>
  <si>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</si>
  <si>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</si>
  <si>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</si>
  <si>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</si>
  <si>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</si>
  <si>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</si>
  <si>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</si>
  <si>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</si>
  <si>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</si>
  <si>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</si>
  <si>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</si>
  <si>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</si>
  <si>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</si>
  <si>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</si>
  <si>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</si>
  <si>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</si>
  <si>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</si>
  <si>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</si>
  <si>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</si>
  <si>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</si>
  <si>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</si>
  <si>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</si>
  <si>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</si>
  <si>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</si>
  <si>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</si>
  <si>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</si>
  <si>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</si>
  <si>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</si>
  <si>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</si>
  <si>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</si>
  <si>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</si>
  <si>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</si>
  <si>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</si>
  <si>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</si>
  <si>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</si>
  <si>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</si>
  <si>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</si>
  <si>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</si>
  <si>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</si>
  <si>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</si>
  <si>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</si>
  <si>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</si>
  <si>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</si>
  <si>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</si>
  <si>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</si>
  <si>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</si>
  <si>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</si>
  <si>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</si>
  <si>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</si>
  <si>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</si>
  <si>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</si>
  <si>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</si>
  <si>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</si>
  <si>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</si>
  <si>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</si>
  <si>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</si>
  <si>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</si>
  <si>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</si>
  <si>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</si>
  <si>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</si>
  <si>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</si>
  <si>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</si>
  <si>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</si>
  <si>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</si>
  <si>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</si>
  <si>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</si>
  <si>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</si>
  <si>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</si>
  <si>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</si>
  <si>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</si>
  <si>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</si>
  <si>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</si>
  <si>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</si>
  <si>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</si>
  <si>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</si>
  <si>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</si>
  <si>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</si>
  <si>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</si>
  <si>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</si>
  <si>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</si>
  <si>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</si>
  <si>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</si>
  <si>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</si>
  <si>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</si>
  <si>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</si>
  <si>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</si>
  <si>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</si>
  <si>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</si>
  <si>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</si>
  <si>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</si>
  <si>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</si>
  <si>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</si>
  <si>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</si>
  <si>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</si>
  <si>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</si>
  <si>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Иные межбюджетные трансферты</t>
  </si>
  <si>
    <t>000 1 03 02000 01 0000 110</t>
  </si>
  <si>
    <t xml:space="preserve">000 1 08 00000 00 0000 000
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</si>
  <si>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</si>
  <si>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3
</t>
  </si>
  <si>
    <t xml:space="preserve">000 1 08 03000 01 0000 110
</t>
  </si>
  <si>
    <t>в рублях</t>
  </si>
  <si>
    <t>в %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</si>
  <si>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</si>
  <si>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</si>
  <si>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</si>
  <si>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</si>
  <si>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</si>
  <si>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</si>
  <si>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</si>
  <si>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</si>
  <si>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</si>
  <si>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</si>
  <si>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 xml:space="preserve">Прочие субсидии бюджетам городских округов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</si>
  <si>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</si>
  <si>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</si>
  <si>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000 2 02 35118 04 0000 150</t>
  </si>
  <si>
    <t>000 2 02 35250 04 0000 150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</si>
  <si>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</si>
  <si>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</si>
  <si>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</si>
  <si>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000 2 02 40000 00 0000 150</t>
  </si>
  <si>
    <t>Прочие субвенции бюджетам городских округов</t>
  </si>
  <si>
    <t xml:space="preserve">000 2 02 49999 04 0000 150
</t>
  </si>
  <si>
    <t xml:space="preserve">000 2 19 35250 04 0000 150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</si>
  <si>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</si>
  <si>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</si>
  <si>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межбюджетные трансферты, передаваемые бюджетам городских округов 
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</si>
  <si>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</si>
  <si>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</si>
  <si>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000 2 02 25519 04 0000 150</t>
  </si>
  <si>
    <t>Субсидия бюджетам городских округов на поддержку отрасли культуры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</si>
  <si>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</si>
  <si>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</si>
  <si>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</si>
  <si>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</si>
  <si>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 xml:space="preserve">000 2 02 20077 04 0000 150
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</si>
  <si>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</si>
  <si>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</si>
  <si>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</si>
  <si>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</si>
  <si>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 xml:space="preserve">000 1 17 00000 00 0000 000
</t>
  </si>
  <si>
    <t xml:space="preserve">ПРОЧИЕ НЕНАЛОГОВЫЕ ДОХОДЫ
</t>
  </si>
  <si>
    <t xml:space="preserve">0001 17 01000 00 0000 180
</t>
  </si>
  <si>
    <t xml:space="preserve">Невыясненные поступления
</t>
  </si>
  <si>
    <t>Доходы от оказания платных услуг (работ)</t>
  </si>
  <si>
    <t xml:space="preserve">Субсидии бюджетам городских округов на софинансирование капитальных вложений в объекты муниципальной собственности 
</t>
  </si>
  <si>
    <t xml:space="preserve">000 2 02 45303 04 0000 150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</si>
  <si>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</si>
  <si>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0002 02 20299 04 0000 150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</si>
  <si>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</si>
  <si>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000 2 02 20302 04 0000 150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</si>
  <si>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</si>
  <si>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000 2 02 35120 04 0000 150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</si>
  <si>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</si>
  <si>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Сумма средств, предусмотренная на 2021 год в решении о бюджете, руб.</t>
  </si>
  <si>
    <t xml:space="preserve">000 2 19 25497 04 0000 150
</t>
  </si>
  <si>
    <t xml:space="preserve">Возврат остатков субсидий на реализацию мероприятий по обеспечению жильем молодых семей из бюджетов городских округов
</t>
  </si>
  <si>
    <t xml:space="preserve">000 2 02 25497 04 0000 150
2 02 25497 04 0000 150
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</si>
  <si>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</si>
  <si>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000 2 18 04020 04 0000 150
</t>
  </si>
  <si>
    <t xml:space="preserve">Доходы бюджетов городских округов от возврата автономными учреждениями остатков субсидий прошлых лет
</t>
  </si>
  <si>
    <t xml:space="preserve">000 2 18 00000 00 0000 000
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</si>
  <si>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</si>
  <si>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к постановлению </t>
  </si>
  <si>
    <t xml:space="preserve"> от .10.2021 г. №                                                             </t>
  </si>
  <si>
    <t>Сводные показатели исполнения доходной части бюджета МО Красноуфимский округ за 9 месяцев 2021 года</t>
  </si>
  <si>
    <t>Исполнено за 9 месяцев 2021 года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</si>
  <si>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</si>
  <si>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</si>
  <si>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000 1 09 04000 00 0000 110
</t>
  </si>
  <si>
    <t xml:space="preserve">Налоги на имущество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</si>
  <si>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</si>
  <si>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</si>
  <si>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0002 19 25555 04 0000 150
</t>
  </si>
  <si>
    <t xml:space="preserve">Возврат остатков субсидий на реализацию программ формирования современной городской среды из бюджетов городских округов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</si>
</sst>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178" fontId="8" fillId="0" borderId="10" xfId="60" applyNumberFormat="1" applyFont="1" applyFill="1" applyBorder="1" applyAlignment="1">
      <alignment horizontal="right" vertical="top" wrapText="1"/>
    </xf>
    <xf numFmtId="178" fontId="5" fillId="0" borderId="10" xfId="60" applyNumberFormat="1" applyFont="1" applyFill="1" applyBorder="1" applyAlignment="1">
      <alignment horizontal="right" vertical="top" wrapText="1"/>
    </xf>
    <xf numFmtId="178" fontId="5" fillId="0" borderId="10" xfId="60" applyNumberFormat="1" applyFont="1" applyFill="1" applyBorder="1" applyAlignment="1">
      <alignment horizontal="right" vertical="top"/>
    </xf>
    <xf numFmtId="178" fontId="8" fillId="0" borderId="10" xfId="60" applyNumberFormat="1" applyFont="1" applyFill="1" applyBorder="1" applyAlignment="1">
      <alignment horizontal="right" vertical="top"/>
    </xf>
    <xf numFmtId="43" fontId="8" fillId="0" borderId="10" xfId="60" applyFont="1" applyFill="1" applyBorder="1" applyAlignment="1">
      <alignment vertical="top" wrapText="1"/>
    </xf>
    <xf numFmtId="43" fontId="5" fillId="0" borderId="10" xfId="60" applyFont="1" applyFill="1" applyBorder="1" applyAlignment="1">
      <alignment vertical="top" wrapText="1"/>
    </xf>
    <xf numFmtId="43" fontId="5" fillId="0" borderId="10" xfId="60" applyFont="1" applyFill="1" applyBorder="1" applyAlignment="1">
      <alignment vertical="top"/>
    </xf>
    <xf numFmtId="43" fontId="9" fillId="0" borderId="10" xfId="60" applyFont="1" applyFill="1" applyBorder="1" applyAlignment="1">
      <alignment vertical="top" wrapText="1"/>
    </xf>
    <xf numFmtId="43" fontId="9" fillId="0" borderId="10" xfId="60" applyFont="1" applyFill="1" applyBorder="1" applyAlignment="1">
      <alignment vertical="top"/>
    </xf>
    <xf numFmtId="43" fontId="8" fillId="0" borderId="10" xfId="60" applyFont="1" applyFill="1" applyBorder="1" applyAlignment="1">
      <alignment vertical="top"/>
    </xf>
    <xf numFmtId="172" fontId="8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76" t="s">
        <v>34</v>
      </c>
      <c r="C1" s="76"/>
    </row>
    <row r="2" spans="2:3" ht="15.75">
      <c r="B2" s="76" t="s">
        <v>33</v>
      </c>
      <c r="C2" s="76"/>
    </row>
    <row r="3" spans="2:3" ht="15.75">
      <c r="B3" s="76" t="s">
        <v>37</v>
      </c>
      <c r="C3" s="76"/>
    </row>
    <row r="4" spans="2:3" ht="15.75">
      <c r="B4" s="76" t="s">
        <v>39</v>
      </c>
      <c r="C4" s="76"/>
    </row>
    <row r="5" spans="2:3" ht="15.75">
      <c r="B5" s="16"/>
      <c r="C5" s="14"/>
    </row>
    <row r="6" spans="1:3" ht="15.75">
      <c r="A6" s="75" t="s">
        <v>38</v>
      </c>
      <c r="B6" s="75"/>
      <c r="C6" s="75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76">
      <selection activeCell="A5" sqref="A5:F78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48.00390625" style="0" customWidth="1"/>
    <col min="4" max="4" width="15.75390625" style="0" customWidth="1"/>
    <col min="5" max="5" width="15.875" style="0" customWidth="1"/>
    <col min="6" max="8" width="8.75390625" style="0" customWidth="1"/>
  </cols>
  <sheetData>
    <row r="1" spans="1:5" ht="15.75">
      <c r="A1" s="26"/>
      <c r="B1" s="26"/>
      <c r="C1" s="97" t="s">
        <v>151</v>
      </c>
      <c r="D1" s="97"/>
      <c r="E1" s="98"/>
    </row>
    <row r="2" spans="1:5" ht="14.25" customHeight="1">
      <c r="A2" s="26"/>
      <c r="B2" s="26"/>
      <c r="C2" s="99" t="s">
        <v>231</v>
      </c>
      <c r="D2" s="97"/>
      <c r="E2" s="90"/>
    </row>
    <row r="3" spans="1:5" ht="16.5" customHeight="1">
      <c r="A3" s="26"/>
      <c r="B3" s="26"/>
      <c r="C3" s="99" t="s">
        <v>232</v>
      </c>
      <c r="D3" s="97"/>
      <c r="E3" s="98"/>
    </row>
    <row r="4" spans="1:5" ht="18" customHeight="1">
      <c r="A4" s="26"/>
      <c r="B4" s="26"/>
      <c r="C4" s="27"/>
      <c r="D4" s="28"/>
      <c r="E4" s="28"/>
    </row>
    <row r="5" spans="1:6" ht="18" customHeight="1">
      <c r="A5" s="26"/>
      <c r="B5" s="96" t="s">
        <v>233</v>
      </c>
      <c r="C5" s="96"/>
      <c r="D5" s="96"/>
      <c r="E5" s="96"/>
      <c r="F5" s="96"/>
    </row>
    <row r="6" spans="1:5" ht="9" customHeight="1">
      <c r="A6" s="26"/>
      <c r="B6" s="26"/>
      <c r="C6" s="26"/>
      <c r="D6" s="26"/>
      <c r="E6" s="26"/>
    </row>
    <row r="7" spans="1:6" ht="42" customHeight="1">
      <c r="A7" s="91" t="s">
        <v>98</v>
      </c>
      <c r="B7" s="91" t="s">
        <v>99</v>
      </c>
      <c r="C7" s="91" t="s">
        <v>27</v>
      </c>
      <c r="D7" s="94" t="s">
        <v>222</v>
      </c>
      <c r="E7" s="100" t="s">
        <v>234</v>
      </c>
      <c r="F7" s="101"/>
    </row>
    <row r="8" spans="1:6" ht="33" customHeight="1">
      <c r="A8" s="92"/>
      <c r="B8" s="92"/>
      <c r="C8" s="93"/>
      <c r="D8" s="95"/>
      <c r="E8" s="29" t="s">
        <v>168</v>
      </c>
      <c r="F8" s="39" t="s">
        <v>169</v>
      </c>
    </row>
    <row r="9" spans="1:6" ht="15.75">
      <c r="A9" s="40" t="s">
        <v>103</v>
      </c>
      <c r="B9" s="41" t="s">
        <v>104</v>
      </c>
      <c r="C9" s="42" t="s">
        <v>105</v>
      </c>
      <c r="D9" s="43">
        <v>4</v>
      </c>
      <c r="E9" s="43">
        <v>5</v>
      </c>
      <c r="F9" s="43">
        <v>6</v>
      </c>
    </row>
    <row r="10" spans="1:6" ht="15.75">
      <c r="A10" s="74" t="s">
        <v>103</v>
      </c>
      <c r="B10" s="52" t="s">
        <v>106</v>
      </c>
      <c r="C10" s="46" t="s">
        <v>107</v>
      </c>
      <c r="D10" s="65">
        <f>D11+D13+D15+D20+D23+D29+D33+D35+D38+D42</f>
        <v>287169500</v>
      </c>
      <c r="E10" s="61">
        <f>E11+E13+E15+E20+E23+E26+E29+E33+E35+E38+E42+E43</f>
        <v>196500777.55000004</v>
      </c>
      <c r="F10" s="71">
        <f>IF(D10=0,"-",IF(E10/D10*100&gt;110,"свыше 100",ROUND((E10/D10*100),1)))</f>
        <v>68.4</v>
      </c>
    </row>
    <row r="11" spans="1:6" ht="15.75">
      <c r="A11" s="47">
        <f>A10+1</f>
        <v>2</v>
      </c>
      <c r="B11" s="53" t="s">
        <v>108</v>
      </c>
      <c r="C11" s="48" t="s">
        <v>109</v>
      </c>
      <c r="D11" s="66">
        <f>D12</f>
        <v>169912000</v>
      </c>
      <c r="E11" s="62">
        <f>E12</f>
        <v>114129420.05</v>
      </c>
      <c r="F11" s="72">
        <f aca="true" t="shared" si="0" ref="F11:F74">IF(D11=0,"-",IF(E11/D11*100&gt;110,"свыше 100",ROUND((E11/D11*100),1)))</f>
        <v>67.2</v>
      </c>
    </row>
    <row r="12" spans="1:6" ht="15.75">
      <c r="A12" s="47">
        <f>A11+1</f>
        <v>3</v>
      </c>
      <c r="B12" s="53" t="s">
        <v>110</v>
      </c>
      <c r="C12" s="48" t="s">
        <v>96</v>
      </c>
      <c r="D12" s="66">
        <v>169912000</v>
      </c>
      <c r="E12" s="62">
        <v>114129420.05</v>
      </c>
      <c r="F12" s="72">
        <f t="shared" si="0"/>
        <v>67.2</v>
      </c>
    </row>
    <row r="13" spans="1:6" ht="25.5">
      <c r="A13" s="47">
        <f aca="true" t="shared" si="1" ref="A13:A78">A12+1</f>
        <v>4</v>
      </c>
      <c r="B13" s="53" t="s">
        <v>145</v>
      </c>
      <c r="C13" s="48" t="s">
        <v>146</v>
      </c>
      <c r="D13" s="66">
        <f>D14</f>
        <v>58144000</v>
      </c>
      <c r="E13" s="62">
        <f>E14</f>
        <v>43258867.96</v>
      </c>
      <c r="F13" s="72">
        <f t="shared" si="0"/>
        <v>74.4</v>
      </c>
    </row>
    <row r="14" spans="1:6" ht="25.5">
      <c r="A14" s="47">
        <f t="shared" si="1"/>
        <v>5</v>
      </c>
      <c r="B14" s="53" t="s">
        <v>163</v>
      </c>
      <c r="C14" s="48" t="s">
        <v>147</v>
      </c>
      <c r="D14" s="66">
        <v>58144000</v>
      </c>
      <c r="E14" s="62">
        <v>43258867.96</v>
      </c>
      <c r="F14" s="72">
        <f t="shared" si="0"/>
        <v>74.4</v>
      </c>
    </row>
    <row r="15" spans="1:6" ht="15.75">
      <c r="A15" s="47">
        <f t="shared" si="1"/>
        <v>6</v>
      </c>
      <c r="B15" s="53" t="s">
        <v>111</v>
      </c>
      <c r="C15" s="48" t="s">
        <v>112</v>
      </c>
      <c r="D15" s="66">
        <f>D16+D17+D18+D19</f>
        <v>19250000</v>
      </c>
      <c r="E15" s="62">
        <f>E16+E17+E18+E19</f>
        <v>17276381.240000002</v>
      </c>
      <c r="F15" s="72">
        <f t="shared" si="0"/>
        <v>89.7</v>
      </c>
    </row>
    <row r="16" spans="1:6" ht="25.5">
      <c r="A16" s="47">
        <f t="shared" si="1"/>
        <v>7</v>
      </c>
      <c r="B16" s="53" t="s">
        <v>157</v>
      </c>
      <c r="C16" s="48" t="s">
        <v>150</v>
      </c>
      <c r="D16" s="66">
        <v>15385000</v>
      </c>
      <c r="E16" s="62">
        <v>13536955.25</v>
      </c>
      <c r="F16" s="72">
        <f t="shared" si="0"/>
        <v>88</v>
      </c>
    </row>
    <row r="17" spans="1:6" ht="25.5">
      <c r="A17" s="47">
        <f t="shared" si="1"/>
        <v>8</v>
      </c>
      <c r="B17" s="53" t="s">
        <v>113</v>
      </c>
      <c r="C17" s="45" t="s">
        <v>95</v>
      </c>
      <c r="D17" s="67">
        <v>761000</v>
      </c>
      <c r="E17" s="63">
        <v>773657.21</v>
      </c>
      <c r="F17" s="72">
        <f t="shared" si="0"/>
        <v>101.7</v>
      </c>
    </row>
    <row r="18" spans="1:6" ht="15.75">
      <c r="A18" s="47">
        <f t="shared" si="1"/>
        <v>9</v>
      </c>
      <c r="B18" s="53" t="s">
        <v>141</v>
      </c>
      <c r="C18" s="48" t="s">
        <v>16</v>
      </c>
      <c r="D18" s="66">
        <v>1840000</v>
      </c>
      <c r="E18" s="62">
        <v>1804324.51</v>
      </c>
      <c r="F18" s="72">
        <f t="shared" si="0"/>
        <v>98.1</v>
      </c>
    </row>
    <row r="19" spans="1:6" ht="25.5">
      <c r="A19" s="47">
        <f t="shared" si="1"/>
        <v>10</v>
      </c>
      <c r="B19" s="53" t="s">
        <v>142</v>
      </c>
      <c r="C19" s="48" t="s">
        <v>143</v>
      </c>
      <c r="D19" s="66">
        <v>1264000</v>
      </c>
      <c r="E19" s="62">
        <v>1161444.27</v>
      </c>
      <c r="F19" s="72">
        <f t="shared" si="0"/>
        <v>91.9</v>
      </c>
    </row>
    <row r="20" spans="1:6" ht="15.75">
      <c r="A20" s="47">
        <f t="shared" si="1"/>
        <v>11</v>
      </c>
      <c r="B20" s="53" t="s">
        <v>114</v>
      </c>
      <c r="C20" s="48" t="s">
        <v>115</v>
      </c>
      <c r="D20" s="66">
        <f>D21+D22</f>
        <v>18190000</v>
      </c>
      <c r="E20" s="62">
        <f>E21+E22</f>
        <v>4573130.62</v>
      </c>
      <c r="F20" s="72">
        <f t="shared" si="0"/>
        <v>25.1</v>
      </c>
    </row>
    <row r="21" spans="1:6" ht="15.75">
      <c r="A21" s="47">
        <f t="shared" si="1"/>
        <v>12</v>
      </c>
      <c r="B21" s="53" t="s">
        <v>116</v>
      </c>
      <c r="C21" s="49" t="s">
        <v>35</v>
      </c>
      <c r="D21" s="67">
        <v>5600000</v>
      </c>
      <c r="E21" s="63">
        <v>800883.18</v>
      </c>
      <c r="F21" s="72">
        <f t="shared" si="0"/>
        <v>14.3</v>
      </c>
    </row>
    <row r="22" spans="1:6" ht="15.75">
      <c r="A22" s="47">
        <f t="shared" si="1"/>
        <v>13</v>
      </c>
      <c r="B22" s="53" t="s">
        <v>117</v>
      </c>
      <c r="C22" s="49" t="s">
        <v>3</v>
      </c>
      <c r="D22" s="67">
        <v>12590000</v>
      </c>
      <c r="E22" s="63">
        <v>3772247.44</v>
      </c>
      <c r="F22" s="72">
        <f t="shared" si="0"/>
        <v>30</v>
      </c>
    </row>
    <row r="23" spans="1:6" ht="16.5" customHeight="1">
      <c r="A23" s="47">
        <f t="shared" si="1"/>
        <v>14</v>
      </c>
      <c r="B23" s="54" t="s">
        <v>164</v>
      </c>
      <c r="C23" s="49" t="s">
        <v>165</v>
      </c>
      <c r="D23" s="67">
        <f>D24+D25</f>
        <v>0</v>
      </c>
      <c r="E23" s="63">
        <f>E24+E25</f>
        <v>22116.71</v>
      </c>
      <c r="F23" s="72" t="str">
        <f t="shared" si="0"/>
        <v>-</v>
      </c>
    </row>
    <row r="24" spans="1:6" ht="16.5" customHeight="1">
      <c r="A24" s="47">
        <f t="shared" si="1"/>
        <v>15</v>
      </c>
      <c r="B24" s="54" t="s">
        <v>167</v>
      </c>
      <c r="C24" s="45" t="s">
        <v>166</v>
      </c>
      <c r="D24" s="67">
        <v>0</v>
      </c>
      <c r="E24" s="63">
        <v>22116.71</v>
      </c>
      <c r="F24" s="72" t="str">
        <f t="shared" si="0"/>
        <v>-</v>
      </c>
    </row>
    <row r="25" spans="1:6" ht="29.25" customHeight="1">
      <c r="A25" s="47"/>
      <c r="B25" s="54" t="s">
        <v>200</v>
      </c>
      <c r="C25" s="45" t="s">
        <v>199</v>
      </c>
      <c r="D25" s="67">
        <v>0</v>
      </c>
      <c r="E25" s="67">
        <v>0</v>
      </c>
      <c r="F25" s="72" t="str">
        <f t="shared" si="0"/>
        <v>-</v>
      </c>
    </row>
    <row r="26" spans="1:6" ht="29.25" customHeight="1">
      <c r="A26" s="47"/>
      <c r="B26" s="54" t="s">
        <v>235</v>
      </c>
      <c r="C26" s="45" t="s">
        <v>236</v>
      </c>
      <c r="D26" s="67">
        <f>SUM(D27:D28)</f>
        <v>0</v>
      </c>
      <c r="E26" s="67">
        <f>SUM(E27:E28)</f>
        <v>-0.82</v>
      </c>
      <c r="F26" s="72" t="str">
        <f t="shared" si="0"/>
        <v>-</v>
      </c>
    </row>
    <row r="27" spans="1:6" ht="29.25" customHeight="1">
      <c r="A27" s="47"/>
      <c r="B27" s="54" t="s">
        <v>237</v>
      </c>
      <c r="C27" s="45" t="s">
        <v>238</v>
      </c>
      <c r="D27" s="67">
        <v>0</v>
      </c>
      <c r="E27" s="67">
        <v>-0.74</v>
      </c>
      <c r="F27" s="72" t="str">
        <f t="shared" si="0"/>
        <v>-</v>
      </c>
    </row>
    <row r="28" spans="1:6" ht="29.25" customHeight="1">
      <c r="A28" s="47"/>
      <c r="B28" s="54" t="s">
        <v>239</v>
      </c>
      <c r="C28" s="45" t="s">
        <v>240</v>
      </c>
      <c r="D28" s="67">
        <v>0</v>
      </c>
      <c r="E28" s="67">
        <v>-0.08</v>
      </c>
      <c r="F28" s="72" t="str">
        <f t="shared" si="0"/>
        <v>-</v>
      </c>
    </row>
    <row r="29" spans="1:6" ht="38.25">
      <c r="A29" s="47">
        <f>A24+1</f>
        <v>16</v>
      </c>
      <c r="B29" s="53" t="s">
        <v>118</v>
      </c>
      <c r="C29" s="48" t="s">
        <v>119</v>
      </c>
      <c r="D29" s="66">
        <f>SUM(D30:D32)</f>
        <v>9237000</v>
      </c>
      <c r="E29" s="62">
        <f>SUM(E30:E32)</f>
        <v>7933646.5</v>
      </c>
      <c r="F29" s="72">
        <f t="shared" si="0"/>
        <v>85.9</v>
      </c>
    </row>
    <row r="30" spans="1:6" ht="25.5">
      <c r="A30" s="47">
        <f t="shared" si="1"/>
        <v>17</v>
      </c>
      <c r="B30" s="53" t="s">
        <v>152</v>
      </c>
      <c r="C30" s="48" t="s">
        <v>153</v>
      </c>
      <c r="D30" s="66">
        <v>169000</v>
      </c>
      <c r="E30" s="62">
        <v>168773.3</v>
      </c>
      <c r="F30" s="72">
        <f t="shared" si="0"/>
        <v>99.9</v>
      </c>
    </row>
    <row r="31" spans="1:6" ht="66.75" customHeight="1">
      <c r="A31" s="47">
        <f t="shared" si="1"/>
        <v>18</v>
      </c>
      <c r="B31" s="53" t="s">
        <v>120</v>
      </c>
      <c r="C31" s="48" t="s">
        <v>149</v>
      </c>
      <c r="D31" s="66">
        <v>7786000</v>
      </c>
      <c r="E31" s="62">
        <v>6763398.51</v>
      </c>
      <c r="F31" s="72">
        <f t="shared" si="0"/>
        <v>86.9</v>
      </c>
    </row>
    <row r="32" spans="1:6" ht="63.75">
      <c r="A32" s="47">
        <f t="shared" si="1"/>
        <v>19</v>
      </c>
      <c r="B32" s="53" t="s">
        <v>121</v>
      </c>
      <c r="C32" s="48" t="s">
        <v>122</v>
      </c>
      <c r="D32" s="66">
        <v>1282000</v>
      </c>
      <c r="E32" s="62">
        <v>1001474.69</v>
      </c>
      <c r="F32" s="72">
        <f t="shared" si="0"/>
        <v>78.1</v>
      </c>
    </row>
    <row r="33" spans="1:6" ht="15.75">
      <c r="A33" s="47">
        <f t="shared" si="1"/>
        <v>20</v>
      </c>
      <c r="B33" s="53" t="s">
        <v>123</v>
      </c>
      <c r="C33" s="48" t="s">
        <v>124</v>
      </c>
      <c r="D33" s="66">
        <f>D34</f>
        <v>43000</v>
      </c>
      <c r="E33" s="62">
        <f>E34</f>
        <v>42761.8</v>
      </c>
      <c r="F33" s="72">
        <f t="shared" si="0"/>
        <v>99.4</v>
      </c>
    </row>
    <row r="34" spans="1:6" ht="15.75">
      <c r="A34" s="47">
        <f t="shared" si="1"/>
        <v>21</v>
      </c>
      <c r="B34" s="53" t="s">
        <v>125</v>
      </c>
      <c r="C34" s="48" t="s">
        <v>97</v>
      </c>
      <c r="D34" s="66">
        <v>43000</v>
      </c>
      <c r="E34" s="62">
        <v>42761.8</v>
      </c>
      <c r="F34" s="72">
        <f t="shared" si="0"/>
        <v>99.4</v>
      </c>
    </row>
    <row r="35" spans="1:6" ht="25.5">
      <c r="A35" s="47">
        <f t="shared" si="1"/>
        <v>22</v>
      </c>
      <c r="B35" s="53" t="s">
        <v>126</v>
      </c>
      <c r="C35" s="48" t="s">
        <v>148</v>
      </c>
      <c r="D35" s="66">
        <f>D36+D37</f>
        <v>8392000</v>
      </c>
      <c r="E35" s="62">
        <f>E36+E37</f>
        <v>5755837.71</v>
      </c>
      <c r="F35" s="72">
        <f t="shared" si="0"/>
        <v>68.6</v>
      </c>
    </row>
    <row r="36" spans="1:6" ht="15.75">
      <c r="A36" s="47">
        <f t="shared" si="1"/>
        <v>23</v>
      </c>
      <c r="B36" s="53" t="s">
        <v>144</v>
      </c>
      <c r="C36" s="48" t="s">
        <v>212</v>
      </c>
      <c r="D36" s="67">
        <v>6578000</v>
      </c>
      <c r="E36" s="63">
        <v>3773505.55</v>
      </c>
      <c r="F36" s="72">
        <f t="shared" si="0"/>
        <v>57.4</v>
      </c>
    </row>
    <row r="37" spans="1:6" ht="15.75">
      <c r="A37" s="47">
        <f t="shared" si="1"/>
        <v>24</v>
      </c>
      <c r="B37" s="53" t="s">
        <v>127</v>
      </c>
      <c r="C37" s="48" t="s">
        <v>102</v>
      </c>
      <c r="D37" s="67">
        <v>1814000</v>
      </c>
      <c r="E37" s="63">
        <v>1982332.16</v>
      </c>
      <c r="F37" s="72">
        <f t="shared" si="0"/>
        <v>109.3</v>
      </c>
    </row>
    <row r="38" spans="1:6" ht="25.5">
      <c r="A38" s="47">
        <f t="shared" si="1"/>
        <v>25</v>
      </c>
      <c r="B38" s="53" t="s">
        <v>128</v>
      </c>
      <c r="C38" s="48" t="s">
        <v>129</v>
      </c>
      <c r="D38" s="66">
        <f>D39+D40+D41</f>
        <v>2462500</v>
      </c>
      <c r="E38" s="62">
        <f>E39+E40+E41</f>
        <v>2088916.58</v>
      </c>
      <c r="F38" s="72">
        <f t="shared" si="0"/>
        <v>84.8</v>
      </c>
    </row>
    <row r="39" spans="1:6" ht="15.75">
      <c r="A39" s="47">
        <f t="shared" si="1"/>
        <v>26</v>
      </c>
      <c r="B39" s="53" t="s">
        <v>130</v>
      </c>
      <c r="C39" s="45" t="s">
        <v>101</v>
      </c>
      <c r="D39" s="67">
        <v>100000</v>
      </c>
      <c r="E39" s="67">
        <v>0</v>
      </c>
      <c r="F39" s="72">
        <f t="shared" si="0"/>
        <v>0</v>
      </c>
    </row>
    <row r="40" spans="1:6" ht="63.75">
      <c r="A40" s="47">
        <f t="shared" si="1"/>
        <v>27</v>
      </c>
      <c r="B40" s="53" t="s">
        <v>131</v>
      </c>
      <c r="C40" s="48" t="s">
        <v>158</v>
      </c>
      <c r="D40" s="67">
        <v>1672500</v>
      </c>
      <c r="E40" s="63">
        <v>1518627.79</v>
      </c>
      <c r="F40" s="72">
        <f t="shared" si="0"/>
        <v>90.8</v>
      </c>
    </row>
    <row r="41" spans="1:6" ht="25.5">
      <c r="A41" s="47">
        <f t="shared" si="1"/>
        <v>28</v>
      </c>
      <c r="B41" s="53" t="s">
        <v>132</v>
      </c>
      <c r="C41" s="48" t="s">
        <v>159</v>
      </c>
      <c r="D41" s="67">
        <v>690000</v>
      </c>
      <c r="E41" s="63">
        <v>570288.79</v>
      </c>
      <c r="F41" s="72">
        <f t="shared" si="0"/>
        <v>82.7</v>
      </c>
    </row>
    <row r="42" spans="1:6" ht="15.75">
      <c r="A42" s="47">
        <f t="shared" si="1"/>
        <v>29</v>
      </c>
      <c r="B42" s="53" t="s">
        <v>133</v>
      </c>
      <c r="C42" s="48" t="s">
        <v>134</v>
      </c>
      <c r="D42" s="66">
        <v>1539000</v>
      </c>
      <c r="E42" s="62">
        <v>1419699.2</v>
      </c>
      <c r="F42" s="72">
        <f t="shared" si="0"/>
        <v>92.2</v>
      </c>
    </row>
    <row r="43" spans="1:6" ht="19.5" customHeight="1">
      <c r="A43" s="47"/>
      <c r="B43" s="54" t="s">
        <v>208</v>
      </c>
      <c r="C43" s="58" t="s">
        <v>209</v>
      </c>
      <c r="D43" s="66">
        <f>D44</f>
        <v>0</v>
      </c>
      <c r="E43" s="66">
        <f>E44</f>
        <v>0</v>
      </c>
      <c r="F43" s="72" t="str">
        <f t="shared" si="0"/>
        <v>-</v>
      </c>
    </row>
    <row r="44" spans="1:6" ht="25.5">
      <c r="A44" s="47"/>
      <c r="B44" s="59" t="s">
        <v>210</v>
      </c>
      <c r="C44" s="48" t="s">
        <v>211</v>
      </c>
      <c r="D44" s="67">
        <v>0</v>
      </c>
      <c r="E44" s="67">
        <v>0</v>
      </c>
      <c r="F44" s="72" t="str">
        <f t="shared" si="0"/>
        <v>-</v>
      </c>
    </row>
    <row r="45" spans="1:6" ht="15.75">
      <c r="A45" s="47">
        <f>A42+1</f>
        <v>30</v>
      </c>
      <c r="B45" s="52" t="s">
        <v>135</v>
      </c>
      <c r="C45" s="46" t="s">
        <v>136</v>
      </c>
      <c r="D45" s="65">
        <f>D46</f>
        <v>1351085575.24</v>
      </c>
      <c r="E45" s="61">
        <f>E46+E71+E73</f>
        <v>977688614.5699999</v>
      </c>
      <c r="F45" s="71">
        <f t="shared" si="0"/>
        <v>72.4</v>
      </c>
    </row>
    <row r="46" spans="1:6" ht="26.25" customHeight="1">
      <c r="A46" s="47">
        <f t="shared" si="1"/>
        <v>31</v>
      </c>
      <c r="B46" s="53" t="s">
        <v>137</v>
      </c>
      <c r="C46" s="48" t="s">
        <v>138</v>
      </c>
      <c r="D46" s="65">
        <f>D47+D50+D59+D68</f>
        <v>1351085575.24</v>
      </c>
      <c r="E46" s="61">
        <f>E47+E50+E59+E68</f>
        <v>979982456.0799999</v>
      </c>
      <c r="F46" s="71">
        <f t="shared" si="0"/>
        <v>72.5</v>
      </c>
    </row>
    <row r="47" spans="1:6" ht="25.5" customHeight="1">
      <c r="A47" s="47">
        <f t="shared" si="1"/>
        <v>32</v>
      </c>
      <c r="B47" s="53" t="s">
        <v>173</v>
      </c>
      <c r="C47" s="48" t="s">
        <v>154</v>
      </c>
      <c r="D47" s="66">
        <f>SUM(D48:D49)</f>
        <v>506187000</v>
      </c>
      <c r="E47" s="62">
        <f>SUM(E48:E49)</f>
        <v>379638000</v>
      </c>
      <c r="F47" s="72">
        <f t="shared" si="0"/>
        <v>75</v>
      </c>
    </row>
    <row r="48" spans="1:6" ht="26.25" customHeight="1">
      <c r="A48" s="47">
        <f t="shared" si="1"/>
        <v>33</v>
      </c>
      <c r="B48" s="53" t="s">
        <v>174</v>
      </c>
      <c r="C48" s="48" t="s">
        <v>181</v>
      </c>
      <c r="D48" s="68">
        <v>326806000</v>
      </c>
      <c r="E48" s="62">
        <v>245106000</v>
      </c>
      <c r="F48" s="72">
        <f t="shared" si="0"/>
        <v>75</v>
      </c>
    </row>
    <row r="49" spans="1:6" ht="26.25" customHeight="1">
      <c r="A49" s="47">
        <f t="shared" si="1"/>
        <v>34</v>
      </c>
      <c r="B49" s="55" t="s">
        <v>201</v>
      </c>
      <c r="C49" s="56" t="s">
        <v>202</v>
      </c>
      <c r="D49" s="68">
        <v>179381000</v>
      </c>
      <c r="E49" s="62">
        <v>134532000</v>
      </c>
      <c r="F49" s="72">
        <f t="shared" si="0"/>
        <v>75</v>
      </c>
    </row>
    <row r="50" spans="1:6" ht="25.5">
      <c r="A50" s="47">
        <f t="shared" si="1"/>
        <v>35</v>
      </c>
      <c r="B50" s="53" t="s">
        <v>175</v>
      </c>
      <c r="C50" s="48" t="s">
        <v>155</v>
      </c>
      <c r="D50" s="66">
        <f>SUM(D51:D58)</f>
        <v>184214175.24</v>
      </c>
      <c r="E50" s="62">
        <f>SUM(E51:E58)</f>
        <v>55017525.94</v>
      </c>
      <c r="F50" s="72">
        <f t="shared" si="0"/>
        <v>29.9</v>
      </c>
    </row>
    <row r="51" spans="1:6" ht="41.25" customHeight="1">
      <c r="A51" s="47">
        <f t="shared" si="1"/>
        <v>36</v>
      </c>
      <c r="B51" s="55" t="s">
        <v>203</v>
      </c>
      <c r="C51" s="56" t="s">
        <v>213</v>
      </c>
      <c r="D51" s="68">
        <v>87900000</v>
      </c>
      <c r="E51" s="67">
        <v>0</v>
      </c>
      <c r="F51" s="72">
        <f t="shared" si="0"/>
        <v>0</v>
      </c>
    </row>
    <row r="52" spans="1:6" ht="89.25" customHeight="1">
      <c r="A52" s="47">
        <f t="shared" si="1"/>
        <v>37</v>
      </c>
      <c r="B52" s="55" t="s">
        <v>216</v>
      </c>
      <c r="C52" s="56" t="s">
        <v>217</v>
      </c>
      <c r="D52" s="68">
        <v>16564250.46</v>
      </c>
      <c r="E52" s="67">
        <v>0</v>
      </c>
      <c r="F52" s="72"/>
    </row>
    <row r="53" spans="1:6" ht="69" customHeight="1">
      <c r="A53" s="47">
        <f t="shared" si="1"/>
        <v>38</v>
      </c>
      <c r="B53" s="55" t="s">
        <v>218</v>
      </c>
      <c r="C53" s="56" t="s">
        <v>219</v>
      </c>
      <c r="D53" s="68">
        <v>1210828.84</v>
      </c>
      <c r="E53" s="67">
        <v>0</v>
      </c>
      <c r="F53" s="72"/>
    </row>
    <row r="54" spans="1:6" ht="41.25" customHeight="1">
      <c r="A54" s="47">
        <f t="shared" si="1"/>
        <v>39</v>
      </c>
      <c r="B54" s="50" t="s">
        <v>195</v>
      </c>
      <c r="C54" s="51" t="s">
        <v>196</v>
      </c>
      <c r="D54" s="66">
        <v>940497.08</v>
      </c>
      <c r="E54" s="62">
        <v>940497.08</v>
      </c>
      <c r="F54" s="72">
        <f t="shared" si="0"/>
        <v>100</v>
      </c>
    </row>
    <row r="55" spans="1:6" ht="41.25" customHeight="1">
      <c r="A55" s="47"/>
      <c r="B55" s="59" t="s">
        <v>225</v>
      </c>
      <c r="C55" s="51" t="s">
        <v>226</v>
      </c>
      <c r="D55" s="66">
        <v>745200</v>
      </c>
      <c r="E55" s="62">
        <v>745200</v>
      </c>
      <c r="F55" s="72"/>
    </row>
    <row r="56" spans="1:6" ht="37.5" customHeight="1">
      <c r="A56" s="47">
        <f>A54+1</f>
        <v>40</v>
      </c>
      <c r="B56" s="50" t="s">
        <v>197</v>
      </c>
      <c r="C56" s="51" t="s">
        <v>198</v>
      </c>
      <c r="D56" s="66">
        <v>226470</v>
      </c>
      <c r="E56" s="62">
        <v>226470</v>
      </c>
      <c r="F56" s="72">
        <f t="shared" si="0"/>
        <v>100</v>
      </c>
    </row>
    <row r="57" spans="1:6" ht="29.25" customHeight="1">
      <c r="A57" s="47">
        <f t="shared" si="1"/>
        <v>41</v>
      </c>
      <c r="B57" s="55" t="s">
        <v>204</v>
      </c>
      <c r="C57" s="56" t="s">
        <v>205</v>
      </c>
      <c r="D57" s="68">
        <v>750000</v>
      </c>
      <c r="E57" s="62">
        <v>750000</v>
      </c>
      <c r="F57" s="72">
        <f t="shared" si="0"/>
        <v>100</v>
      </c>
    </row>
    <row r="58" spans="1:6" ht="22.5" customHeight="1">
      <c r="A58" s="47">
        <f t="shared" si="1"/>
        <v>42</v>
      </c>
      <c r="B58" s="53" t="s">
        <v>176</v>
      </c>
      <c r="C58" s="45" t="s">
        <v>180</v>
      </c>
      <c r="D58" s="67">
        <v>75876928.86</v>
      </c>
      <c r="E58" s="62">
        <v>52355358.86</v>
      </c>
      <c r="F58" s="72">
        <f t="shared" si="0"/>
        <v>69</v>
      </c>
    </row>
    <row r="59" spans="1:6" ht="25.5">
      <c r="A59" s="47">
        <f t="shared" si="1"/>
        <v>43</v>
      </c>
      <c r="B59" s="53" t="s">
        <v>177</v>
      </c>
      <c r="C59" s="48" t="s">
        <v>160</v>
      </c>
      <c r="D59" s="66">
        <f>SUM(D60:D67)</f>
        <v>583646100</v>
      </c>
      <c r="E59" s="62">
        <f>SUM(E60:E67)</f>
        <v>484318905.08</v>
      </c>
      <c r="F59" s="72">
        <f t="shared" si="0"/>
        <v>83</v>
      </c>
    </row>
    <row r="60" spans="1:6" ht="38.25">
      <c r="A60" s="47">
        <f t="shared" si="1"/>
        <v>44</v>
      </c>
      <c r="B60" s="50" t="s">
        <v>178</v>
      </c>
      <c r="C60" s="48" t="s">
        <v>161</v>
      </c>
      <c r="D60" s="66">
        <v>14543900</v>
      </c>
      <c r="E60" s="62">
        <v>11289946.2</v>
      </c>
      <c r="F60" s="72">
        <f t="shared" si="0"/>
        <v>77.6</v>
      </c>
    </row>
    <row r="61" spans="1:6" ht="25.5">
      <c r="A61" s="47">
        <f t="shared" si="1"/>
        <v>45</v>
      </c>
      <c r="B61" s="50" t="s">
        <v>179</v>
      </c>
      <c r="C61" s="48" t="s">
        <v>182</v>
      </c>
      <c r="D61" s="67">
        <v>84867500</v>
      </c>
      <c r="E61" s="63">
        <v>84720150</v>
      </c>
      <c r="F61" s="72">
        <f t="shared" si="0"/>
        <v>99.8</v>
      </c>
    </row>
    <row r="62" spans="1:6" ht="38.25">
      <c r="A62" s="47">
        <f t="shared" si="1"/>
        <v>46</v>
      </c>
      <c r="B62" s="50" t="s">
        <v>183</v>
      </c>
      <c r="C62" s="48" t="s">
        <v>156</v>
      </c>
      <c r="D62" s="67">
        <v>1833600</v>
      </c>
      <c r="E62" s="63">
        <v>1241485.33</v>
      </c>
      <c r="F62" s="72">
        <f t="shared" si="0"/>
        <v>67.7</v>
      </c>
    </row>
    <row r="63" spans="1:6" ht="63.75">
      <c r="A63" s="47">
        <f t="shared" si="1"/>
        <v>47</v>
      </c>
      <c r="B63" s="59" t="s">
        <v>220</v>
      </c>
      <c r="C63" s="48" t="s">
        <v>221</v>
      </c>
      <c r="D63" s="67">
        <v>6200</v>
      </c>
      <c r="E63" s="63"/>
      <c r="F63" s="72">
        <f t="shared" si="0"/>
        <v>0</v>
      </c>
    </row>
    <row r="64" spans="1:6" ht="32.25" customHeight="1">
      <c r="A64" s="47">
        <f t="shared" si="1"/>
        <v>48</v>
      </c>
      <c r="B64" s="50" t="s">
        <v>184</v>
      </c>
      <c r="C64" s="48" t="s">
        <v>139</v>
      </c>
      <c r="D64" s="67">
        <v>8800000</v>
      </c>
      <c r="E64" s="63">
        <v>7060523.55</v>
      </c>
      <c r="F64" s="72">
        <f t="shared" si="0"/>
        <v>80.2</v>
      </c>
    </row>
    <row r="65" spans="1:6" ht="45.75" customHeight="1">
      <c r="A65" s="47">
        <f t="shared" si="1"/>
        <v>49</v>
      </c>
      <c r="B65" s="59" t="s">
        <v>185</v>
      </c>
      <c r="C65" s="48" t="s">
        <v>186</v>
      </c>
      <c r="D65" s="67">
        <v>16800</v>
      </c>
      <c r="E65" s="63">
        <v>16800</v>
      </c>
      <c r="F65" s="72">
        <f t="shared" si="0"/>
        <v>100</v>
      </c>
    </row>
    <row r="66" spans="1:6" ht="33" customHeight="1">
      <c r="A66" s="47">
        <f t="shared" si="1"/>
        <v>50</v>
      </c>
      <c r="B66" s="55" t="s">
        <v>206</v>
      </c>
      <c r="C66" s="56" t="s">
        <v>207</v>
      </c>
      <c r="D66" s="69">
        <v>392700</v>
      </c>
      <c r="E66" s="69">
        <v>0</v>
      </c>
      <c r="F66" s="72">
        <f t="shared" si="0"/>
        <v>0</v>
      </c>
    </row>
    <row r="67" spans="1:6" ht="15.75">
      <c r="A67" s="47">
        <f t="shared" si="1"/>
        <v>51</v>
      </c>
      <c r="B67" s="53" t="s">
        <v>187</v>
      </c>
      <c r="C67" s="48" t="s">
        <v>189</v>
      </c>
      <c r="D67" s="67">
        <v>473185400</v>
      </c>
      <c r="E67" s="63">
        <v>379990000</v>
      </c>
      <c r="F67" s="72">
        <f t="shared" si="0"/>
        <v>80.3</v>
      </c>
    </row>
    <row r="68" spans="1:6" ht="15.75">
      <c r="A68" s="47">
        <f t="shared" si="1"/>
        <v>52</v>
      </c>
      <c r="B68" s="53" t="s">
        <v>188</v>
      </c>
      <c r="C68" s="48" t="s">
        <v>162</v>
      </c>
      <c r="D68" s="67">
        <f>SUM(D69:D70)</f>
        <v>77038300</v>
      </c>
      <c r="E68" s="63">
        <f>E70+E69</f>
        <v>61008025.06</v>
      </c>
      <c r="F68" s="72">
        <f t="shared" si="0"/>
        <v>79.2</v>
      </c>
    </row>
    <row r="69" spans="1:6" ht="63.75">
      <c r="A69" s="47">
        <f t="shared" si="1"/>
        <v>53</v>
      </c>
      <c r="B69" s="54" t="s">
        <v>214</v>
      </c>
      <c r="C69" s="48" t="s">
        <v>215</v>
      </c>
      <c r="D69" s="67">
        <v>23717200</v>
      </c>
      <c r="E69" s="63">
        <v>17047876.06</v>
      </c>
      <c r="F69" s="72">
        <f t="shared" si="0"/>
        <v>71.9</v>
      </c>
    </row>
    <row r="70" spans="1:6" ht="30.75" customHeight="1">
      <c r="A70" s="47">
        <f t="shared" si="1"/>
        <v>54</v>
      </c>
      <c r="B70" s="60" t="s">
        <v>190</v>
      </c>
      <c r="C70" s="48" t="s">
        <v>194</v>
      </c>
      <c r="D70" s="67">
        <v>53321100</v>
      </c>
      <c r="E70" s="63">
        <v>43960149</v>
      </c>
      <c r="F70" s="72">
        <f t="shared" si="0"/>
        <v>82.4</v>
      </c>
    </row>
    <row r="71" spans="1:6" ht="55.5" customHeight="1">
      <c r="A71" s="47"/>
      <c r="B71" s="60" t="s">
        <v>229</v>
      </c>
      <c r="C71" s="48" t="s">
        <v>230</v>
      </c>
      <c r="D71" s="67">
        <v>0</v>
      </c>
      <c r="E71" s="63">
        <f>E72</f>
        <v>20</v>
      </c>
      <c r="F71" s="72" t="str">
        <f t="shared" si="0"/>
        <v>-</v>
      </c>
    </row>
    <row r="72" spans="1:6" ht="30.75" customHeight="1">
      <c r="A72" s="47"/>
      <c r="B72" s="60" t="s">
        <v>227</v>
      </c>
      <c r="C72" s="48" t="s">
        <v>228</v>
      </c>
      <c r="D72" s="67">
        <v>0</v>
      </c>
      <c r="E72" s="63">
        <v>20</v>
      </c>
      <c r="F72" s="72" t="str">
        <f t="shared" si="0"/>
        <v>-</v>
      </c>
    </row>
    <row r="73" spans="1:6" ht="38.25">
      <c r="A73" s="47">
        <f>A70+1</f>
        <v>55</v>
      </c>
      <c r="B73" s="50" t="s">
        <v>170</v>
      </c>
      <c r="C73" s="48" t="s">
        <v>171</v>
      </c>
      <c r="D73" s="67">
        <v>0</v>
      </c>
      <c r="E73" s="63">
        <f>SUM(E74:E77)</f>
        <v>-2293861.51</v>
      </c>
      <c r="F73" s="72" t="str">
        <f>IF(D73=0,"-",IF(E73/D73*100&gt;110,"свыше 100",ROUND((E73/D73*100),1)))</f>
        <v>-</v>
      </c>
    </row>
    <row r="74" spans="1:6" ht="57.75" customHeight="1">
      <c r="A74" s="47">
        <f t="shared" si="1"/>
        <v>56</v>
      </c>
      <c r="B74" s="59" t="s">
        <v>223</v>
      </c>
      <c r="C74" s="57" t="s">
        <v>224</v>
      </c>
      <c r="D74" s="67"/>
      <c r="E74" s="63">
        <v>-330000</v>
      </c>
      <c r="F74" s="73" t="str">
        <f t="shared" si="0"/>
        <v>-</v>
      </c>
    </row>
    <row r="75" spans="1:6" ht="57.75" customHeight="1">
      <c r="A75" s="47"/>
      <c r="B75" s="59" t="s">
        <v>241</v>
      </c>
      <c r="C75" s="57" t="s">
        <v>242</v>
      </c>
      <c r="D75" s="67"/>
      <c r="E75" s="63">
        <v>-77221.39</v>
      </c>
      <c r="F75" s="73"/>
    </row>
    <row r="76" spans="1:6" ht="42.75" customHeight="1">
      <c r="A76" s="47">
        <f>A74+1</f>
        <v>57</v>
      </c>
      <c r="B76" s="54" t="s">
        <v>191</v>
      </c>
      <c r="C76" s="48" t="s">
        <v>172</v>
      </c>
      <c r="D76" s="67">
        <v>0</v>
      </c>
      <c r="E76" s="63">
        <v>-43377.22</v>
      </c>
      <c r="F76" s="72" t="str">
        <f>IF(D76=0,"-",IF(E76/D76*100&gt;110,"свыше 100",ROUND((E76/D76*100),1)))</f>
        <v>-</v>
      </c>
    </row>
    <row r="77" spans="1:6" ht="38.25">
      <c r="A77" s="47">
        <f t="shared" si="1"/>
        <v>58</v>
      </c>
      <c r="B77" s="54" t="s">
        <v>192</v>
      </c>
      <c r="C77" s="48" t="s">
        <v>193</v>
      </c>
      <c r="D77" s="67">
        <v>0</v>
      </c>
      <c r="E77" s="63">
        <v>-1843262.9</v>
      </c>
      <c r="F77" s="72" t="str">
        <f>IF(D77=0,"-",IF(E77/D77*100&gt;110,"свыше 100",ROUND((E77/D77*100),1)))</f>
        <v>-</v>
      </c>
    </row>
    <row r="78" spans="1:6" ht="15.75">
      <c r="A78" s="47">
        <f t="shared" si="1"/>
        <v>59</v>
      </c>
      <c r="B78" s="44" t="s">
        <v>140</v>
      </c>
      <c r="C78" s="46" t="s">
        <v>100</v>
      </c>
      <c r="D78" s="70">
        <f>D10+D45</f>
        <v>1638255075.24</v>
      </c>
      <c r="E78" s="64">
        <f>E10+E45</f>
        <v>1174189392.12</v>
      </c>
      <c r="F78" s="71">
        <f>IF(D78=0,"-",IF(E78/D78*100&gt;110,"свыше 100",ROUND((E78/D78*100),1)))</f>
        <v>71.7</v>
      </c>
    </row>
    <row r="79" spans="1:5" ht="15.75">
      <c r="A79" s="30"/>
      <c r="B79" s="31"/>
      <c r="C79" s="26"/>
      <c r="D79" s="26"/>
      <c r="E79" s="26"/>
    </row>
    <row r="80" spans="1:5" ht="15.75">
      <c r="A80" s="85"/>
      <c r="B80" s="85"/>
      <c r="C80" s="85"/>
      <c r="D80" s="26"/>
      <c r="E80" s="26"/>
    </row>
    <row r="81" spans="1:5" ht="15.75">
      <c r="A81" s="32"/>
      <c r="B81" s="82"/>
      <c r="C81" s="88"/>
      <c r="D81" s="33"/>
      <c r="E81" s="33"/>
    </row>
    <row r="82" spans="1:5" ht="24" customHeight="1">
      <c r="A82" s="32"/>
      <c r="B82" s="82"/>
      <c r="C82" s="82"/>
      <c r="D82" s="33"/>
      <c r="E82" s="33"/>
    </row>
    <row r="83" spans="1:5" ht="18.75" customHeight="1">
      <c r="A83" s="84"/>
      <c r="B83" s="85"/>
      <c r="C83" s="85"/>
      <c r="D83" s="33"/>
      <c r="E83" s="33"/>
    </row>
    <row r="84" spans="1:5" ht="27.75" customHeight="1">
      <c r="A84" s="32"/>
      <c r="B84" s="81"/>
      <c r="C84" s="82"/>
      <c r="D84" s="33"/>
      <c r="E84" s="33"/>
    </row>
    <row r="85" spans="1:5" ht="15.75">
      <c r="A85" s="84"/>
      <c r="B85" s="85"/>
      <c r="C85" s="85"/>
      <c r="D85" s="34"/>
      <c r="E85" s="34"/>
    </row>
    <row r="86" spans="1:5" ht="27.75" customHeight="1">
      <c r="A86" s="26"/>
      <c r="B86" s="79"/>
      <c r="C86" s="83"/>
      <c r="D86" s="33"/>
      <c r="E86" s="33"/>
    </row>
    <row r="87" spans="1:5" ht="38.25" customHeight="1">
      <c r="A87" s="26"/>
      <c r="B87" s="79"/>
      <c r="C87" s="83"/>
      <c r="D87" s="33"/>
      <c r="E87" s="33"/>
    </row>
    <row r="88" spans="1:5" ht="30.75" customHeight="1">
      <c r="A88" s="26"/>
      <c r="B88" s="79"/>
      <c r="C88" s="80"/>
      <c r="D88" s="33"/>
      <c r="E88" s="33"/>
    </row>
    <row r="89" spans="1:5" ht="20.25" customHeight="1">
      <c r="A89" s="26"/>
      <c r="B89" s="79"/>
      <c r="C89" s="80"/>
      <c r="D89" s="33"/>
      <c r="E89" s="33"/>
    </row>
    <row r="90" spans="1:5" ht="24.75" customHeight="1">
      <c r="A90" s="26"/>
      <c r="B90" s="79"/>
      <c r="C90" s="80"/>
      <c r="D90" s="33"/>
      <c r="E90" s="33"/>
    </row>
    <row r="91" spans="1:5" ht="16.5" customHeight="1">
      <c r="A91" s="26"/>
      <c r="B91" s="79"/>
      <c r="C91" s="80"/>
      <c r="D91" s="33"/>
      <c r="E91" s="33"/>
    </row>
    <row r="92" spans="1:5" ht="40.5" customHeight="1">
      <c r="A92" s="26"/>
      <c r="B92" s="79"/>
      <c r="C92" s="80"/>
      <c r="D92" s="33"/>
      <c r="E92" s="33"/>
    </row>
    <row r="93" spans="1:5" ht="28.5" customHeight="1">
      <c r="A93" s="26"/>
      <c r="B93" s="79"/>
      <c r="C93" s="80"/>
      <c r="D93" s="33"/>
      <c r="E93" s="33"/>
    </row>
    <row r="94" spans="1:5" ht="54" customHeight="1">
      <c r="A94" s="26"/>
      <c r="B94" s="79"/>
      <c r="C94" s="80"/>
      <c r="D94" s="33"/>
      <c r="E94" s="33"/>
    </row>
    <row r="95" spans="1:5" ht="27.75" customHeight="1">
      <c r="A95" s="26"/>
      <c r="B95" s="79"/>
      <c r="C95" s="80"/>
      <c r="D95" s="33"/>
      <c r="E95" s="33"/>
    </row>
    <row r="96" spans="1:5" ht="15.75">
      <c r="A96" s="84"/>
      <c r="B96" s="85"/>
      <c r="C96" s="85"/>
      <c r="D96" s="34"/>
      <c r="E96" s="34"/>
    </row>
    <row r="97" spans="1:5" ht="13.5" customHeight="1">
      <c r="A97" s="26"/>
      <c r="B97" s="81"/>
      <c r="C97" s="82"/>
      <c r="D97" s="34"/>
      <c r="E97" s="34"/>
    </row>
    <row r="98" spans="1:5" ht="15" customHeight="1">
      <c r="A98" s="26"/>
      <c r="B98" s="82"/>
      <c r="C98" s="82"/>
      <c r="D98" s="34"/>
      <c r="E98" s="34"/>
    </row>
    <row r="99" spans="1:5" ht="14.25" customHeight="1">
      <c r="A99" s="26"/>
      <c r="B99" s="82"/>
      <c r="C99" s="82"/>
      <c r="D99" s="33"/>
      <c r="E99" s="33"/>
    </row>
    <row r="100" spans="1:5" ht="15.75">
      <c r="A100" s="26"/>
      <c r="B100" s="81"/>
      <c r="C100" s="82"/>
      <c r="D100" s="34"/>
      <c r="E100" s="34"/>
    </row>
    <row r="101" spans="1:5" ht="15.75">
      <c r="A101" s="26"/>
      <c r="B101" s="82"/>
      <c r="C101" s="82"/>
      <c r="D101" s="34"/>
      <c r="E101" s="34"/>
    </row>
    <row r="102" spans="1:5" ht="12.75" customHeight="1">
      <c r="A102" s="26"/>
      <c r="B102" s="88"/>
      <c r="C102" s="88"/>
      <c r="D102" s="33"/>
      <c r="E102" s="33"/>
    </row>
    <row r="103" spans="1:5" ht="15.75">
      <c r="A103" s="26"/>
      <c r="B103" s="81"/>
      <c r="C103" s="82"/>
      <c r="D103" s="33"/>
      <c r="E103" s="33"/>
    </row>
    <row r="104" spans="1:5" ht="15.75">
      <c r="A104" s="26"/>
      <c r="B104" s="82"/>
      <c r="C104" s="82"/>
      <c r="D104" s="33"/>
      <c r="E104" s="33"/>
    </row>
    <row r="105" spans="1:5" ht="14.25" customHeight="1">
      <c r="A105" s="26"/>
      <c r="B105" s="89"/>
      <c r="C105" s="89"/>
      <c r="D105" s="33"/>
      <c r="E105" s="33"/>
    </row>
    <row r="106" spans="1:5" ht="15.75">
      <c r="A106" s="26"/>
      <c r="B106" s="81"/>
      <c r="C106" s="82"/>
      <c r="D106" s="33"/>
      <c r="E106" s="33"/>
    </row>
    <row r="107" spans="1:5" ht="10.5" customHeight="1">
      <c r="A107" s="26"/>
      <c r="B107" s="89"/>
      <c r="C107" s="89"/>
      <c r="D107" s="33"/>
      <c r="E107" s="33"/>
    </row>
    <row r="108" spans="1:5" ht="37.5" customHeight="1">
      <c r="A108" s="26"/>
      <c r="B108" s="81"/>
      <c r="C108" s="81"/>
      <c r="D108" s="33"/>
      <c r="E108" s="33"/>
    </row>
    <row r="109" spans="1:5" ht="12.75" customHeight="1">
      <c r="A109" s="26"/>
      <c r="B109" s="81"/>
      <c r="C109" s="81"/>
      <c r="D109" s="33"/>
      <c r="E109" s="33"/>
    </row>
    <row r="110" spans="1:5" ht="12.75" customHeight="1">
      <c r="A110" s="26"/>
      <c r="B110" s="81"/>
      <c r="C110" s="81"/>
      <c r="D110" s="33"/>
      <c r="E110" s="33"/>
    </row>
    <row r="111" spans="1:5" ht="15.75">
      <c r="A111" s="84"/>
      <c r="B111" s="85"/>
      <c r="C111" s="85"/>
      <c r="D111" s="35"/>
      <c r="E111" s="35"/>
    </row>
    <row r="112" spans="1:5" ht="15.75" customHeight="1">
      <c r="A112" s="26"/>
      <c r="B112" s="82"/>
      <c r="C112" s="82"/>
      <c r="D112" s="34"/>
      <c r="E112" s="34"/>
    </row>
    <row r="113" spans="1:5" ht="15.75">
      <c r="A113" s="26"/>
      <c r="B113" s="82"/>
      <c r="C113" s="82"/>
      <c r="D113" s="34"/>
      <c r="E113" s="34"/>
    </row>
    <row r="114" spans="1:5" ht="15.75">
      <c r="A114" s="26"/>
      <c r="B114" s="82"/>
      <c r="C114" s="82"/>
      <c r="D114" s="34"/>
      <c r="E114" s="34"/>
    </row>
    <row r="115" spans="1:5" ht="18" customHeight="1">
      <c r="A115" s="26"/>
      <c r="B115" s="89"/>
      <c r="C115" s="89"/>
      <c r="D115" s="33"/>
      <c r="E115" s="33"/>
    </row>
    <row r="116" spans="1:5" ht="15.75">
      <c r="A116" s="26"/>
      <c r="B116" s="82"/>
      <c r="C116" s="82"/>
      <c r="D116" s="34"/>
      <c r="E116" s="34"/>
    </row>
    <row r="117" spans="1:5" ht="15.75">
      <c r="A117" s="26"/>
      <c r="B117" s="82"/>
      <c r="C117" s="82"/>
      <c r="D117" s="33"/>
      <c r="E117" s="33"/>
    </row>
    <row r="118" spans="1:5" ht="14.25" customHeight="1">
      <c r="A118" s="36"/>
      <c r="B118" s="89"/>
      <c r="C118" s="89"/>
      <c r="D118" s="37"/>
      <c r="E118" s="37"/>
    </row>
    <row r="119" spans="1:5" ht="15.75">
      <c r="A119" s="84"/>
      <c r="B119" s="85"/>
      <c r="C119" s="85"/>
      <c r="D119" s="22"/>
      <c r="E119" s="22"/>
    </row>
    <row r="120" spans="1:5" ht="48.75" customHeight="1">
      <c r="A120" s="22"/>
      <c r="B120" s="86"/>
      <c r="C120" s="87"/>
      <c r="D120" s="24"/>
      <c r="E120" s="24"/>
    </row>
    <row r="121" spans="1:5" ht="41.25" customHeight="1">
      <c r="A121" s="22"/>
      <c r="B121" s="86"/>
      <c r="C121" s="87"/>
      <c r="D121" s="24"/>
      <c r="E121" s="24"/>
    </row>
    <row r="122" spans="1:5" ht="26.25" customHeight="1">
      <c r="A122" s="22"/>
      <c r="B122" s="86"/>
      <c r="C122" s="90"/>
      <c r="D122" s="38"/>
      <c r="E122" s="38"/>
    </row>
    <row r="123" spans="1:5" ht="39" customHeight="1">
      <c r="A123" s="22"/>
      <c r="B123" s="86"/>
      <c r="C123" s="87"/>
      <c r="D123" s="38"/>
      <c r="E123" s="38"/>
    </row>
    <row r="124" spans="1:5" ht="69.75" customHeight="1">
      <c r="A124" s="22"/>
      <c r="B124" s="81"/>
      <c r="C124" s="81"/>
      <c r="D124" s="23"/>
      <c r="E124" s="23"/>
    </row>
    <row r="125" spans="1:5" ht="29.25" customHeight="1">
      <c r="A125" s="22"/>
      <c r="B125" s="86"/>
      <c r="C125" s="87"/>
      <c r="D125" s="38"/>
      <c r="E125" s="38"/>
    </row>
    <row r="126" spans="1:5" ht="24.75" customHeight="1">
      <c r="A126" s="22"/>
      <c r="B126" s="77"/>
      <c r="C126" s="78"/>
      <c r="D126" s="23"/>
      <c r="E126" s="23"/>
    </row>
    <row r="127" spans="1:5" ht="19.5" customHeight="1">
      <c r="A127" s="22"/>
      <c r="B127" s="25"/>
      <c r="C127" s="25"/>
      <c r="D127" s="24"/>
      <c r="E127" s="24"/>
    </row>
    <row r="128" spans="1:5" ht="15.75">
      <c r="A128" s="22"/>
      <c r="B128" s="22"/>
      <c r="C128" s="22"/>
      <c r="D128" s="22"/>
      <c r="E128" s="22"/>
    </row>
    <row r="129" spans="1:5" ht="15.75">
      <c r="A129" s="22"/>
      <c r="B129" s="22"/>
      <c r="C129" s="22"/>
      <c r="D129" s="22"/>
      <c r="E129" s="22"/>
    </row>
    <row r="130" spans="1:5" ht="15.75">
      <c r="A130" s="22"/>
      <c r="B130" s="22"/>
      <c r="C130" s="22"/>
      <c r="D130" s="22"/>
      <c r="E130" s="22"/>
    </row>
    <row r="131" spans="1:5" ht="15.75">
      <c r="A131" s="22"/>
      <c r="B131" s="22"/>
      <c r="C131" s="22"/>
      <c r="D131" s="22"/>
      <c r="E131" s="22"/>
    </row>
    <row r="132" spans="1:5" ht="15.75">
      <c r="A132" s="22"/>
      <c r="B132" s="22"/>
      <c r="C132" s="22"/>
      <c r="D132" s="22"/>
      <c r="E132" s="22"/>
    </row>
    <row r="133" spans="1:5" ht="15.75">
      <c r="A133" s="22"/>
      <c r="B133" s="22"/>
      <c r="C133" s="22"/>
      <c r="D133" s="22"/>
      <c r="E133" s="22"/>
    </row>
    <row r="134" spans="1:5" ht="15.75">
      <c r="A134" s="22"/>
      <c r="B134" s="22"/>
      <c r="C134" s="22"/>
      <c r="D134" s="22"/>
      <c r="E134" s="22"/>
    </row>
    <row r="135" spans="1:5" ht="15.75">
      <c r="A135" s="22"/>
      <c r="B135" s="22"/>
      <c r="C135" s="22"/>
      <c r="D135" s="22"/>
      <c r="E135" s="22"/>
    </row>
    <row r="136" spans="1:5" ht="15.75">
      <c r="A136" s="22"/>
      <c r="B136" s="22"/>
      <c r="C136" s="22"/>
      <c r="D136" s="22"/>
      <c r="E136" s="22"/>
    </row>
    <row r="137" spans="1:5" ht="15.75">
      <c r="A137" s="22"/>
      <c r="B137" s="22"/>
      <c r="C137" s="22"/>
      <c r="D137" s="22"/>
      <c r="E137" s="22"/>
    </row>
    <row r="138" spans="1:5" ht="15.75">
      <c r="A138" s="22"/>
      <c r="B138" s="22"/>
      <c r="C138" s="22"/>
      <c r="D138" s="22"/>
      <c r="E138" s="22"/>
    </row>
    <row r="139" spans="1:5" ht="15.75">
      <c r="A139" s="22"/>
      <c r="B139" s="22"/>
      <c r="C139" s="22"/>
      <c r="D139" s="22"/>
      <c r="E139" s="22"/>
    </row>
    <row r="140" spans="1:5" ht="15.75">
      <c r="A140" s="22"/>
      <c r="B140" s="22"/>
      <c r="C140" s="22"/>
      <c r="D140" s="22"/>
      <c r="E140" s="22"/>
    </row>
    <row r="141" spans="1:5" ht="15.75">
      <c r="A141" s="22"/>
      <c r="B141" s="22"/>
      <c r="C141" s="22"/>
      <c r="D141" s="22"/>
      <c r="E141" s="22"/>
    </row>
    <row r="142" spans="1:5" ht="15.75">
      <c r="A142" s="22"/>
      <c r="B142" s="22"/>
      <c r="C142" s="22"/>
      <c r="D142" s="22"/>
      <c r="E142" s="22"/>
    </row>
    <row r="143" spans="1:5" ht="15.75">
      <c r="A143" s="22"/>
      <c r="B143" s="22"/>
      <c r="C143" s="22"/>
      <c r="D143" s="22"/>
      <c r="E143" s="22"/>
    </row>
    <row r="144" spans="1:5" ht="15.75">
      <c r="A144" s="22"/>
      <c r="B144" s="22"/>
      <c r="C144" s="22"/>
      <c r="D144" s="22"/>
      <c r="E144" s="22"/>
    </row>
    <row r="145" spans="1:5" ht="15.75">
      <c r="A145" s="22"/>
      <c r="B145" s="22"/>
      <c r="C145" s="22"/>
      <c r="D145" s="22"/>
      <c r="E145" s="22"/>
    </row>
    <row r="146" spans="1:5" ht="15.75">
      <c r="A146" s="22"/>
      <c r="B146" s="22"/>
      <c r="C146" s="22"/>
      <c r="D146" s="22"/>
      <c r="E146" s="22"/>
    </row>
    <row r="147" spans="1:5" ht="15.75">
      <c r="A147" s="22"/>
      <c r="B147" s="22"/>
      <c r="C147" s="22"/>
      <c r="D147" s="22"/>
      <c r="E147" s="22"/>
    </row>
    <row r="148" spans="1:5" ht="15.75">
      <c r="A148" s="22"/>
      <c r="B148" s="22"/>
      <c r="C148" s="22"/>
      <c r="D148" s="22"/>
      <c r="E148" s="22"/>
    </row>
    <row r="149" spans="1:5" ht="15.75">
      <c r="A149" s="22"/>
      <c r="B149" s="22"/>
      <c r="C149" s="22"/>
      <c r="D149" s="22"/>
      <c r="E149" s="22"/>
    </row>
    <row r="150" spans="1:5" ht="15.75">
      <c r="A150" s="22"/>
      <c r="B150" s="22"/>
      <c r="C150" s="22"/>
      <c r="D150" s="22"/>
      <c r="E150" s="22"/>
    </row>
    <row r="151" spans="1:5" ht="15.75">
      <c r="A151" s="22"/>
      <c r="B151" s="22"/>
      <c r="C151" s="22"/>
      <c r="D151" s="22"/>
      <c r="E151" s="22"/>
    </row>
    <row r="152" spans="1:5" ht="15.75">
      <c r="A152" s="22"/>
      <c r="B152" s="22"/>
      <c r="C152" s="22"/>
      <c r="D152" s="22"/>
      <c r="E152" s="22"/>
    </row>
    <row r="153" spans="1:5" ht="15.75">
      <c r="A153" s="22"/>
      <c r="B153" s="22"/>
      <c r="C153" s="22"/>
      <c r="D153" s="22"/>
      <c r="E153" s="22"/>
    </row>
    <row r="154" spans="1:5" ht="15.75">
      <c r="A154" s="22"/>
      <c r="B154" s="22"/>
      <c r="C154" s="22"/>
      <c r="D154" s="22"/>
      <c r="E154" s="22"/>
    </row>
    <row r="155" spans="1:5" ht="15.75">
      <c r="A155" s="22"/>
      <c r="B155" s="22"/>
      <c r="C155" s="22"/>
      <c r="D155" s="22"/>
      <c r="E155" s="22"/>
    </row>
    <row r="156" spans="1:5" ht="15.75">
      <c r="A156" s="22"/>
      <c r="B156" s="22"/>
      <c r="C156" s="22"/>
      <c r="D156" s="22"/>
      <c r="E156" s="22"/>
    </row>
    <row r="157" spans="1:5" ht="15.75">
      <c r="A157" s="22"/>
      <c r="B157" s="22"/>
      <c r="C157" s="22"/>
      <c r="D157" s="22"/>
      <c r="E157" s="22"/>
    </row>
    <row r="158" spans="1:5" ht="15.75">
      <c r="A158" s="22"/>
      <c r="B158" s="22"/>
      <c r="C158" s="22"/>
      <c r="D158" s="22"/>
      <c r="E158" s="22"/>
    </row>
    <row r="159" spans="1:5" ht="15.75">
      <c r="A159" s="22"/>
      <c r="B159" s="22"/>
      <c r="C159" s="22"/>
      <c r="D159" s="22"/>
      <c r="E159" s="22"/>
    </row>
    <row r="160" spans="1:5" ht="15.75">
      <c r="A160" s="22"/>
      <c r="B160" s="22"/>
      <c r="C160" s="22"/>
      <c r="D160" s="22"/>
      <c r="E160" s="22"/>
    </row>
    <row r="161" spans="1:5" ht="15.75">
      <c r="A161" s="22"/>
      <c r="B161" s="22"/>
      <c r="C161" s="22"/>
      <c r="D161" s="22"/>
      <c r="E161" s="22"/>
    </row>
    <row r="162" spans="1:5" ht="15.75">
      <c r="A162" s="22"/>
      <c r="B162" s="22"/>
      <c r="C162" s="22"/>
      <c r="D162" s="22"/>
      <c r="E162" s="22"/>
    </row>
    <row r="163" spans="1:5" ht="15.75">
      <c r="A163" s="22"/>
      <c r="B163" s="22"/>
      <c r="C163" s="22"/>
      <c r="D163" s="22"/>
      <c r="E163" s="22"/>
    </row>
    <row r="164" spans="1:5" ht="15.75">
      <c r="A164" s="22"/>
      <c r="B164" s="22"/>
      <c r="C164" s="22"/>
      <c r="D164" s="22"/>
      <c r="E164" s="22"/>
    </row>
  </sheetData>
  <sheetProtection selectLockedCells="1" selectUnlockedCells="1"/>
  <mergeCells count="43">
    <mergeCell ref="B5:F5"/>
    <mergeCell ref="A80:C80"/>
    <mergeCell ref="B81:C81"/>
    <mergeCell ref="C1:E1"/>
    <mergeCell ref="C2:E2"/>
    <mergeCell ref="C3:E3"/>
    <mergeCell ref="E7:F7"/>
    <mergeCell ref="A7:A8"/>
    <mergeCell ref="A96:C96"/>
    <mergeCell ref="B91:C91"/>
    <mergeCell ref="B7:B8"/>
    <mergeCell ref="C7:C8"/>
    <mergeCell ref="D7:D8"/>
    <mergeCell ref="A83:C83"/>
    <mergeCell ref="B94:C94"/>
    <mergeCell ref="B125:C125"/>
    <mergeCell ref="B122:C122"/>
    <mergeCell ref="B123:C123"/>
    <mergeCell ref="B124:C124"/>
    <mergeCell ref="B86:C86"/>
    <mergeCell ref="A119:C119"/>
    <mergeCell ref="B120:C120"/>
    <mergeCell ref="B92:C92"/>
    <mergeCell ref="B116:C118"/>
    <mergeCell ref="B93:C93"/>
    <mergeCell ref="B108:C108"/>
    <mergeCell ref="B97:C99"/>
    <mergeCell ref="B100:C102"/>
    <mergeCell ref="B112:C115"/>
    <mergeCell ref="B106:C107"/>
    <mergeCell ref="B103:C105"/>
    <mergeCell ref="A111:C111"/>
    <mergeCell ref="B109:C110"/>
    <mergeCell ref="B126:C126"/>
    <mergeCell ref="B95:C95"/>
    <mergeCell ref="B84:C84"/>
    <mergeCell ref="B82:C82"/>
    <mergeCell ref="B87:C87"/>
    <mergeCell ref="B88:C88"/>
    <mergeCell ref="B89:C89"/>
    <mergeCell ref="A85:C85"/>
    <mergeCell ref="B121:C121"/>
    <mergeCell ref="B90:C90"/>
  </mergeCells>
  <printOptions/>
  <pageMargins left="0.7480314960629921" right="0.39" top="0.17" bottom="0.3" header="0.23" footer="0.23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Дело</cp:lastModifiedBy>
  <cp:lastPrinted>2021-10-25T05:51:54Z</cp:lastPrinted>
  <dcterms:created xsi:type="dcterms:W3CDTF">2002-02-14T09:43:26Z</dcterms:created>
  <dcterms:modified xsi:type="dcterms:W3CDTF">2021-10-25T08:04:11Z</dcterms:modified>
  <cp:category/>
  <cp:version/>
  <cp:contentType/>
  <cp:contentStatus/>
</cp:coreProperties>
</file>