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<sst xmlns="http://schemas.openxmlformats.org/spreadsheetml/2006/main" count="160" uniqueCount="87">
  <si>
    <t>ПЛАН</t>
  </si>
  <si>
    <t xml:space="preserve">   всего   </t>
  </si>
  <si>
    <t xml:space="preserve"> 2014 год </t>
  </si>
  <si>
    <t xml:space="preserve"> 2015 год </t>
  </si>
  <si>
    <t xml:space="preserve"> 2016 год </t>
  </si>
  <si>
    <t xml:space="preserve"> 2017 год </t>
  </si>
  <si>
    <t xml:space="preserve"> 2018 год </t>
  </si>
  <si>
    <t xml:space="preserve"> 2019 год </t>
  </si>
  <si>
    <t xml:space="preserve"> 2020 год </t>
  </si>
  <si>
    <t xml:space="preserve">                 Объем расходов на выполнение мероприятия за счет всех  источников ресурсного обеспечения, тыс. рублей                 </t>
  </si>
  <si>
    <t xml:space="preserve">  N  строки </t>
  </si>
  <si>
    <t>Наименование  мероприятия/ источники расходов на финансирование</t>
  </si>
  <si>
    <t xml:space="preserve">ВСЕГО ПО МУНИЦИПАЛЬНОЙ ПРОГРАММЕ, В ТОМ ЧИСЛЕ: </t>
  </si>
  <si>
    <t>Федеральный бюджет</t>
  </si>
  <si>
    <t xml:space="preserve">областной бюджет        </t>
  </si>
  <si>
    <t xml:space="preserve">местный бюджет          </t>
  </si>
  <si>
    <t>Всего по подпрограмме</t>
  </si>
  <si>
    <t>1. Бюджетные инвестиции в объекты жилищно-коммунального хозяйства</t>
  </si>
  <si>
    <t>Местный бюджет</t>
  </si>
  <si>
    <t>2. Разработка проектной документации на объекты строительства и реконструкции коммунальной инфраструктуры</t>
  </si>
  <si>
    <t xml:space="preserve">3. Модернизация объектов коммунального  хозяйства </t>
  </si>
  <si>
    <t>Областной бюджет</t>
  </si>
  <si>
    <t>Подпрограмма 2: «Повышение качества условий проживания населения МО Красноуфимский округ»</t>
  </si>
  <si>
    <t>Подпрограмма 3: «Энергосбережение и повышение энергетической эффективности МО Красноуфимский округ»</t>
  </si>
  <si>
    <t>Подпрограмма 4: «Комплексное благоустройство территории МО Красноуфимский округ»</t>
  </si>
  <si>
    <t>Подпрограмма 6: «Социальная поддержка граждан и осуществление переданных полномочий Российской Федерации и Свердловской области по предоставлению поддержки отдельных категорий граждан в МО Красноуфимский округ»</t>
  </si>
  <si>
    <t xml:space="preserve">Областной бюджет        </t>
  </si>
  <si>
    <t xml:space="preserve">Областной бюджет </t>
  </si>
  <si>
    <t>Подпрограмма 8: «Обеспечение реализации муниципальной программы «Развитие и модернизация жилищно-коммунального и дорожного хозяйства, повышение энергетической эффективности в МО Красноуфимский округ до 2020 года»</t>
  </si>
  <si>
    <t>Подпрограмма 1: «Комплексное развитие и модернизация системы коммунальной инфраструктуры МО Красноуфимский округ»</t>
  </si>
  <si>
    <t>Номер строки    целевых  показателей</t>
  </si>
  <si>
    <t xml:space="preserve">Местный бюджет          </t>
  </si>
  <si>
    <t>1,2,3</t>
  </si>
  <si>
    <t>1,2,3,4</t>
  </si>
  <si>
    <t>областной бюджет</t>
  </si>
  <si>
    <t>Подпрограмма 7: «Развитие транспорта и транспортной инфраструктуры в МО Красноуфимский округ»</t>
  </si>
  <si>
    <t>местный бюджет</t>
  </si>
  <si>
    <t>4. Строительство объектов коммунальной инфраструктуры</t>
  </si>
  <si>
    <t>1 . Формирование жилищного фонда для переселения граждан из жилых помещений, признанных непригодными для проживания</t>
  </si>
  <si>
    <t>2. Капитальный ремонт муниципального жилого фонда</t>
  </si>
  <si>
    <t>1. Модернизация систем и объектов коммунальной инфраструктуры, наружного освещения населенных пунктов</t>
  </si>
  <si>
    <t xml:space="preserve">2. Внедрение энергосберегающих материалов и технологий </t>
  </si>
  <si>
    <t xml:space="preserve">3. Разработка проектной документации </t>
  </si>
  <si>
    <t>4. Экспертиза проектной документации</t>
  </si>
  <si>
    <t>5. Предоставление субсидий на реализацию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</si>
  <si>
    <t>1. Мероприятия по содержанию сетей наружного освещение населенных пунктов</t>
  </si>
  <si>
    <t>2. Организация и содержание мест захоронений</t>
  </si>
  <si>
    <t>3. Реконструкция и капитальный ремонт дворовых территорий многоквартирных домов</t>
  </si>
  <si>
    <t>4. Бюджетные инвестиции в объекты благоустройства</t>
  </si>
  <si>
    <t>5. Прочие мероприятия по благоустройству</t>
  </si>
  <si>
    <t>1. Разработка проектной документации на объекты строительства и реконструкции автомобильных дорог общего пользования местного значения</t>
  </si>
  <si>
    <t>2. Содержание автомобильных дорог общего пользования местного значения и искусственных сооружений, расположенных на них</t>
  </si>
  <si>
    <t>3. Ремонт автомобильных дорог общего пользования местного значения и искусственных сооружений, расположенных на них</t>
  </si>
  <si>
    <t>4. Капитальный ремонт автомобильных дорог общего пользования местного значения</t>
  </si>
  <si>
    <t>5. Строительство и реконструкция автомобильных дорог общего пользования местного значения</t>
  </si>
  <si>
    <t>6. Мероприятия по повышению безопасности дорожного движения на территории МО Красноуфимский округ</t>
  </si>
  <si>
    <t>7. Разработка и согласование схемы развития и обеспечения сохранности автомобильных дорог общего пользования местного значения</t>
  </si>
  <si>
    <t>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</si>
  <si>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</si>
  <si>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</si>
  <si>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4. Компенсация недополученных доходов по услугам бани</t>
  </si>
  <si>
    <t>5. Обеспечение деятельности по предоставлению субсидий организациям или ИП, являющемися исполнителями коммунальных услуг в целях возмещения затрат, связанных с предоставления гражданам мер социальной поддержки по частичному освобождению от платы за комммунальные услуги</t>
  </si>
  <si>
    <t>1. Содержание отдела ЖКХ</t>
  </si>
  <si>
    <t>2. Содержание отдела ЕДДС</t>
  </si>
  <si>
    <t>3. Содержание отдела субсидий</t>
  </si>
  <si>
    <t>4. Содержание отдела компенсаций</t>
  </si>
  <si>
    <t xml:space="preserve">6. Разработка проектной документации </t>
  </si>
  <si>
    <t>7. Строительство объектов благоустройства</t>
  </si>
  <si>
    <t>1. Проведение отдельных мероприятий в области автомобильного транспорта (возмещение затрат перевозчикам по субсидируемым маршрутам)</t>
  </si>
  <si>
    <t>5. Экспертиза проектной документации</t>
  </si>
  <si>
    <t>Подпрограмма 5: «Развитие и обеспечение сохранности сети автомобильных дорог местного значения на территории МО Красноуфимский округ»</t>
  </si>
  <si>
    <t xml:space="preserve"> 2021 год </t>
  </si>
  <si>
    <t xml:space="preserve"> 2022 год </t>
  </si>
  <si>
    <t xml:space="preserve"> 2023 год </t>
  </si>
  <si>
    <t xml:space="preserve"> 2024 год </t>
  </si>
  <si>
    <t>Подпрограмма 9: «Мероприятия по обращению с отходами»</t>
  </si>
  <si>
    <t>1. Ликвидация несанкционированного размещения отходов</t>
  </si>
  <si>
    <t xml:space="preserve">6. Компенсация отдельным категориям граждан оплаты взноса на капитальный ремонт общего имущества в многоквартирном доме </t>
  </si>
  <si>
    <r>
      <t>приложение № 2 к Муниципальной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программе МО Красноуфимский округ «Развитие и модернизация жилищно-коммунального  и дорожного хозяйства, повышение энергетической эффективности в МО Красноуфимский округ до 2024 годы»</t>
    </r>
  </si>
  <si>
    <t>МЕРОПРИЯТИЙ ПО ВЫПОЛНЕНИЮ МУНИЦИПАЛЬНОЙ ПРОГРАММЫ МО КРАСНОУФИМСКИЙ ОКРУГ «РАЗВИТИЕ И МОДЕРНИЗАЦИЯ ЖИЛИЩНО-КОММУНАЛЬНОГО  И ДОРОЖНОГО ХОЗЯЙСТВА, ПОВЫШЕНИЕ ЭНЕРГЕТИЧЕСКОЙ ЭФФЕКТИВНОСТИ В МО КРАСНОУФИМСКИЙ ОКРУГ ДО 2024 ГОДА»</t>
  </si>
  <si>
    <t>9,10,11,12,13</t>
  </si>
  <si>
    <t>9, 10</t>
  </si>
  <si>
    <t>11,12,13</t>
  </si>
  <si>
    <t>16,18,19</t>
  </si>
  <si>
    <t>16,18,19,20</t>
  </si>
  <si>
    <t>16,17,18, 19</t>
  </si>
  <si>
    <t>6. Повышение качества питьевой воды в МО Красноуфимский округ посредством модернизации систем водоснабжения и водоподготовки.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</si>
</sst>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color theme="1"/>
      <name val="Arial Cyr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2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32" borderId="9" applyNumberFormat="0" applyFont="0" applyAlignment="0" applyProtection="0"/>
    <xf numFmtId="9" fontId="7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1">
    <xf numFmtId="0" fontId="0" fillId="0" borderId="0" xfId="0" applyAlignment="1">
      <alignment/>
    </xf>
    <xf numFmtId="172" fontId="4" fillId="0" borderId="0" xfId="0" applyNumberFormat="1" applyFont="1" applyAlignment="1">
      <alignment wrapText="1"/>
    </xf>
    <xf numFmtId="172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172" fontId="4" fillId="0" borderId="11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4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wrapText="1"/>
    </xf>
    <xf numFmtId="0" fontId="2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4" fillId="34" borderId="11" xfId="0" applyNumberFormat="1" applyFont="1" applyFill="1" applyBorder="1" applyAlignment="1">
      <alignment horizontal="right" wrapText="1"/>
    </xf>
    <xf numFmtId="0" fontId="4" fillId="34" borderId="11" xfId="0" applyNumberFormat="1" applyFont="1" applyFill="1" applyBorder="1" applyAlignment="1">
      <alignment wrapText="1"/>
    </xf>
    <xf numFmtId="172" fontId="4" fillId="34" borderId="11" xfId="0" applyNumberFormat="1" applyFont="1" applyFill="1" applyBorder="1" applyAlignment="1">
      <alignment wrapText="1"/>
    </xf>
    <xf numFmtId="172" fontId="4" fillId="34" borderId="0" xfId="0" applyNumberFormat="1" applyFont="1" applyFill="1" applyAlignment="1">
      <alignment/>
    </xf>
    <xf numFmtId="172" fontId="4" fillId="35" borderId="11" xfId="0" applyNumberFormat="1" applyFont="1" applyFill="1" applyBorder="1" applyAlignment="1">
      <alignment wrapText="1"/>
    </xf>
    <xf numFmtId="172" fontId="4" fillId="35" borderId="0" xfId="0" applyNumberFormat="1" applyFont="1" applyFill="1" applyAlignment="1">
      <alignment/>
    </xf>
    <xf numFmtId="172" fontId="4" fillId="36" borderId="11" xfId="0" applyNumberFormat="1" applyFont="1" applyFill="1" applyBorder="1" applyAlignment="1">
      <alignment wrapText="1"/>
    </xf>
    <xf numFmtId="172" fontId="4" fillId="37" borderId="11" xfId="0" applyNumberFormat="1" applyFont="1" applyFill="1" applyBorder="1" applyAlignment="1">
      <alignment wrapText="1"/>
    </xf>
    <xf numFmtId="0" fontId="6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right" wrapText="1"/>
    </xf>
    <xf numFmtId="172" fontId="4" fillId="34" borderId="11" xfId="0" applyNumberFormat="1" applyFont="1" applyFill="1" applyBorder="1" applyAlignment="1">
      <alignment horizontal="right" wrapText="1"/>
    </xf>
    <xf numFmtId="172" fontId="4" fillId="0" borderId="11" xfId="0" applyNumberFormat="1" applyFont="1" applyBorder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4" fillId="0" borderId="11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 vertical="top" wrapText="1"/>
    </xf>
    <xf numFmtId="172" fontId="5" fillId="0" borderId="13" xfId="0" applyNumberFormat="1" applyFont="1" applyBorder="1" applyAlignment="1">
      <alignment horizontal="center" vertical="top" wrapText="1"/>
    </xf>
    <xf numFmtId="172" fontId="5" fillId="0" borderId="14" xfId="0" applyNumberFormat="1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wrapText="1"/>
    </xf>
    <xf numFmtId="172" fontId="5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PageLayoutView="0" workbookViewId="0" topLeftCell="A6">
      <pane ySplit="765" topLeftCell="A19" activePane="bottomLeft" state="split"/>
      <selection pane="topLeft" activeCell="O6" sqref="O1:O16384"/>
      <selection pane="bottomLeft" activeCell="C37" sqref="C37"/>
    </sheetView>
  </sheetViews>
  <sheetFormatPr defaultColWidth="9.00390625" defaultRowHeight="12.75"/>
  <cols>
    <col min="1" max="1" width="5.25390625" style="7" customWidth="1"/>
    <col min="2" max="2" width="33.625" style="7" customWidth="1"/>
    <col min="3" max="3" width="12.875" style="1" customWidth="1"/>
    <col min="4" max="4" width="10.625" style="1" customWidth="1"/>
    <col min="5" max="6" width="10.25390625" style="1" customWidth="1"/>
    <col min="7" max="7" width="10.00390625" style="1" customWidth="1"/>
    <col min="8" max="8" width="10.25390625" style="1" customWidth="1"/>
    <col min="9" max="9" width="10.00390625" style="1" customWidth="1"/>
    <col min="10" max="10" width="10.375" style="1" customWidth="1"/>
    <col min="11" max="11" width="11.25390625" style="1" customWidth="1"/>
    <col min="12" max="12" width="10.00390625" style="1" customWidth="1"/>
    <col min="13" max="13" width="10.25390625" style="1" customWidth="1"/>
    <col min="14" max="14" width="10.375" style="1" customWidth="1"/>
    <col min="15" max="15" width="8.25390625" style="14" customWidth="1"/>
    <col min="16" max="16384" width="9.125" style="1" customWidth="1"/>
  </cols>
  <sheetData>
    <row r="1" spans="9:15" ht="85.5" customHeight="1">
      <c r="I1" s="39" t="s">
        <v>78</v>
      </c>
      <c r="J1" s="39"/>
      <c r="K1" s="39"/>
      <c r="L1" s="39"/>
      <c r="M1" s="39"/>
      <c r="N1" s="39"/>
      <c r="O1" s="39"/>
    </row>
    <row r="2" spans="1:20" ht="12.75">
      <c r="A2" s="8"/>
      <c r="B2" s="8"/>
      <c r="C2" s="5"/>
      <c r="D2" s="5"/>
      <c r="E2" s="3" t="s">
        <v>0</v>
      </c>
      <c r="H2" s="5"/>
      <c r="I2" s="5"/>
      <c r="J2" s="5"/>
      <c r="K2" s="5"/>
      <c r="L2" s="5"/>
      <c r="M2" s="5"/>
      <c r="N2" s="5"/>
      <c r="O2" s="12"/>
      <c r="P2" s="5"/>
      <c r="Q2" s="5"/>
      <c r="R2" s="5"/>
      <c r="S2" s="2"/>
      <c r="T2" s="4"/>
    </row>
    <row r="3" spans="1:20" ht="27" customHeight="1">
      <c r="A3" s="39" t="s">
        <v>79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"/>
      <c r="Q3" s="2"/>
      <c r="R3" s="2"/>
      <c r="S3" s="2"/>
      <c r="T3" s="4"/>
    </row>
    <row r="5" spans="1:15" ht="37.5" customHeight="1">
      <c r="A5" s="23" t="s">
        <v>10</v>
      </c>
      <c r="B5" s="24" t="s">
        <v>11</v>
      </c>
      <c r="C5" s="36" t="s">
        <v>9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10" t="s">
        <v>30</v>
      </c>
    </row>
    <row r="6" spans="1:15" ht="12.75">
      <c r="A6" s="9"/>
      <c r="B6" s="9"/>
      <c r="C6" s="27" t="s">
        <v>1</v>
      </c>
      <c r="D6" s="27" t="s">
        <v>2</v>
      </c>
      <c r="E6" s="27" t="s">
        <v>3</v>
      </c>
      <c r="F6" s="27" t="s">
        <v>4</v>
      </c>
      <c r="G6" s="27" t="s">
        <v>5</v>
      </c>
      <c r="H6" s="27" t="s">
        <v>6</v>
      </c>
      <c r="I6" s="27" t="s">
        <v>7</v>
      </c>
      <c r="J6" s="27" t="s">
        <v>8</v>
      </c>
      <c r="K6" s="27" t="s">
        <v>71</v>
      </c>
      <c r="L6" s="27" t="s">
        <v>72</v>
      </c>
      <c r="M6" s="27" t="s">
        <v>73</v>
      </c>
      <c r="N6" s="27" t="s">
        <v>74</v>
      </c>
      <c r="O6" s="13"/>
    </row>
    <row r="7" spans="1:15" s="7" customFormat="1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</row>
    <row r="8" spans="1:15" ht="25.5">
      <c r="A8" s="9">
        <v>1</v>
      </c>
      <c r="B8" s="9" t="s">
        <v>12</v>
      </c>
      <c r="C8" s="25">
        <f>SUM(D8:N8)</f>
        <v>2755379.0721900007</v>
      </c>
      <c r="D8" s="26">
        <f>D9+D10+D11</f>
        <v>157326.299</v>
      </c>
      <c r="E8" s="26">
        <f aca="true" t="shared" si="0" ref="E8:J8">E9+E10+E11</f>
        <v>217656.22999999998</v>
      </c>
      <c r="F8" s="26">
        <f t="shared" si="0"/>
        <v>160308.201</v>
      </c>
      <c r="G8" s="26">
        <f t="shared" si="0"/>
        <v>202277.072</v>
      </c>
      <c r="H8" s="26">
        <f t="shared" si="0"/>
        <v>207221.37519</v>
      </c>
      <c r="I8" s="26">
        <f t="shared" si="0"/>
        <v>287500.542</v>
      </c>
      <c r="J8" s="26">
        <f t="shared" si="0"/>
        <v>312156.49</v>
      </c>
      <c r="K8" s="26">
        <f>K9+K10+K11</f>
        <v>307280.414</v>
      </c>
      <c r="L8" s="26">
        <f>L9+L10+L11</f>
        <v>309117.9750000001</v>
      </c>
      <c r="M8" s="26">
        <f>M9+M10+M11</f>
        <v>335673.547</v>
      </c>
      <c r="N8" s="26">
        <f>N9+N10+N11</f>
        <v>258860.92700000003</v>
      </c>
      <c r="O8" s="13"/>
    </row>
    <row r="9" spans="1:15" ht="12.75">
      <c r="A9" s="9">
        <v>2</v>
      </c>
      <c r="B9" s="9" t="s">
        <v>13</v>
      </c>
      <c r="C9" s="25">
        <f>SUM(D9:N9)</f>
        <v>104719.6</v>
      </c>
      <c r="D9" s="26">
        <f>D100</f>
        <v>9894</v>
      </c>
      <c r="E9" s="26">
        <f aca="true" t="shared" si="1" ref="E9:J9">E100</f>
        <v>9079</v>
      </c>
      <c r="F9" s="26">
        <f>F100</f>
        <v>10495.8</v>
      </c>
      <c r="G9" s="26">
        <f t="shared" si="1"/>
        <v>11327.9</v>
      </c>
      <c r="H9" s="26">
        <f t="shared" si="1"/>
        <v>11908.7</v>
      </c>
      <c r="I9" s="26">
        <f t="shared" si="1"/>
        <v>8489.6</v>
      </c>
      <c r="J9" s="26">
        <f t="shared" si="1"/>
        <v>8620.199999999999</v>
      </c>
      <c r="K9" s="26">
        <f>K100</f>
        <v>9216.8</v>
      </c>
      <c r="L9" s="26">
        <f>L100</f>
        <v>8562.599999999999</v>
      </c>
      <c r="M9" s="26">
        <f>M100</f>
        <v>8562.300000000001</v>
      </c>
      <c r="N9" s="26">
        <f>N100</f>
        <v>8562.7</v>
      </c>
      <c r="O9" s="13"/>
    </row>
    <row r="10" spans="1:15" ht="12.75">
      <c r="A10" s="9">
        <v>3</v>
      </c>
      <c r="B10" s="9" t="s">
        <v>14</v>
      </c>
      <c r="C10" s="25">
        <f>SUM(D10:N10)</f>
        <v>1515712.7062699997</v>
      </c>
      <c r="D10" s="26">
        <f aca="true" t="shared" si="2" ref="D10:N10">D14+D34+D43+D60+D80+D101+D123</f>
        <v>108249.7</v>
      </c>
      <c r="E10" s="26">
        <f t="shared" si="2"/>
        <v>158430.399</v>
      </c>
      <c r="F10" s="26">
        <f t="shared" si="2"/>
        <v>96423.29999999999</v>
      </c>
      <c r="G10" s="26">
        <f t="shared" si="2"/>
        <v>119448.769</v>
      </c>
      <c r="H10" s="26">
        <f t="shared" si="2"/>
        <v>111325.74626999999</v>
      </c>
      <c r="I10" s="26">
        <f t="shared" si="2"/>
        <v>160569.252</v>
      </c>
      <c r="J10" s="26">
        <f t="shared" si="2"/>
        <v>150235.155</v>
      </c>
      <c r="K10" s="26">
        <f t="shared" si="2"/>
        <v>167173.36599999998</v>
      </c>
      <c r="L10" s="26">
        <f t="shared" si="2"/>
        <v>143542.21900000004</v>
      </c>
      <c r="M10" s="26">
        <f t="shared" si="2"/>
        <v>185711.4</v>
      </c>
      <c r="N10" s="26">
        <f t="shared" si="2"/>
        <v>114603.40000000001</v>
      </c>
      <c r="O10" s="13"/>
    </row>
    <row r="11" spans="1:15" ht="12.75">
      <c r="A11" s="9">
        <v>4</v>
      </c>
      <c r="B11" s="9" t="s">
        <v>15</v>
      </c>
      <c r="C11" s="25">
        <f>SUM(D11:N11)</f>
        <v>1134946.7659200002</v>
      </c>
      <c r="D11" s="26">
        <f>D15+D35+D44+D61+D81+D124+D102+D118</f>
        <v>39182.598999999995</v>
      </c>
      <c r="E11" s="26">
        <f>E15+E35+E44+E61+E81+E124+E102+E118</f>
        <v>50146.83099999999</v>
      </c>
      <c r="F11" s="26">
        <f>F15+F35+F44+F61+F81+F124+F102+F118</f>
        <v>53389.10100000001</v>
      </c>
      <c r="G11" s="26">
        <f>G15+G35+G44+G61+G81+G124+G102+G118</f>
        <v>71500.40299999999</v>
      </c>
      <c r="H11" s="26">
        <f>H15+H35+H44+H61+H81+H124+H102+H118</f>
        <v>83986.92891999999</v>
      </c>
      <c r="I11" s="26">
        <f aca="true" t="shared" si="3" ref="I11:N11">I15+I35+I44+I61+I81+I124+I102+I118+I136</f>
        <v>118441.69000000002</v>
      </c>
      <c r="J11" s="26">
        <f t="shared" si="3"/>
        <v>153301.13499999998</v>
      </c>
      <c r="K11" s="26">
        <f t="shared" si="3"/>
        <v>130890.248</v>
      </c>
      <c r="L11" s="26">
        <f t="shared" si="3"/>
        <v>157013.15600000002</v>
      </c>
      <c r="M11" s="26">
        <f t="shared" si="3"/>
        <v>141399.847</v>
      </c>
      <c r="N11" s="26">
        <f t="shared" si="3"/>
        <v>135694.82700000002</v>
      </c>
      <c r="O11" s="13"/>
    </row>
    <row r="12" spans="1:15" ht="12.75">
      <c r="A12" s="9">
        <v>5</v>
      </c>
      <c r="B12" s="34" t="s">
        <v>29</v>
      </c>
      <c r="C12" s="3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12.75">
      <c r="A13" s="9">
        <v>6</v>
      </c>
      <c r="B13" s="9" t="s">
        <v>16</v>
      </c>
      <c r="C13" s="6">
        <f>SUM(D13:N13)</f>
        <v>283960.69007</v>
      </c>
      <c r="D13" s="6">
        <f aca="true" t="shared" si="4" ref="D13:J13">D14+D15</f>
        <v>13548.438999999998</v>
      </c>
      <c r="E13" s="6">
        <f t="shared" si="4"/>
        <v>73083.813</v>
      </c>
      <c r="F13" s="6">
        <f t="shared" si="4"/>
        <v>6697.731</v>
      </c>
      <c r="G13" s="6">
        <f t="shared" si="4"/>
        <v>28686.034</v>
      </c>
      <c r="H13" s="6">
        <f t="shared" si="4"/>
        <v>4954.83407</v>
      </c>
      <c r="I13" s="6">
        <f t="shared" si="4"/>
        <v>9814.799</v>
      </c>
      <c r="J13" s="6">
        <f t="shared" si="4"/>
        <v>13148.348</v>
      </c>
      <c r="K13" s="6">
        <f>K14+K15</f>
        <v>27448.414</v>
      </c>
      <c r="L13" s="6">
        <f>L14+L15</f>
        <v>30932.825999999994</v>
      </c>
      <c r="M13" s="6">
        <f>M14+M15</f>
        <v>40706.226</v>
      </c>
      <c r="N13" s="6">
        <f>N14+N15</f>
        <v>34939.226</v>
      </c>
      <c r="O13" s="13"/>
    </row>
    <row r="14" spans="1:15" ht="12.75">
      <c r="A14" s="9">
        <v>7</v>
      </c>
      <c r="B14" s="9" t="s">
        <v>14</v>
      </c>
      <c r="C14" s="6">
        <f aca="true" t="shared" si="5" ref="C14:C28">SUM(D14:N14)</f>
        <v>112467.67000000001</v>
      </c>
      <c r="D14" s="6">
        <f aca="true" t="shared" si="6" ref="D14:J14">D22+D25</f>
        <v>2193.3</v>
      </c>
      <c r="E14" s="6">
        <f t="shared" si="6"/>
        <v>59600</v>
      </c>
      <c r="F14" s="6">
        <f t="shared" si="6"/>
        <v>0</v>
      </c>
      <c r="G14" s="6">
        <f>G22+G25+G17</f>
        <v>24852.77</v>
      </c>
      <c r="H14" s="6">
        <f>H17+H22+H25</f>
        <v>500</v>
      </c>
      <c r="I14" s="6">
        <f t="shared" si="6"/>
        <v>0</v>
      </c>
      <c r="J14" s="6">
        <f t="shared" si="6"/>
        <v>0</v>
      </c>
      <c r="K14" s="6">
        <f>K22+K25</f>
        <v>20000</v>
      </c>
      <c r="L14" s="6">
        <f>L22+L25</f>
        <v>5321.6</v>
      </c>
      <c r="M14" s="6">
        <f>M22+M25</f>
        <v>0</v>
      </c>
      <c r="N14" s="6">
        <f>N22+N25</f>
        <v>0</v>
      </c>
      <c r="O14" s="13"/>
    </row>
    <row r="15" spans="1:15" ht="12.75">
      <c r="A15" s="9">
        <v>8</v>
      </c>
      <c r="B15" s="9" t="s">
        <v>15</v>
      </c>
      <c r="C15" s="6">
        <f t="shared" si="5"/>
        <v>171493.02007</v>
      </c>
      <c r="D15" s="6">
        <f aca="true" t="shared" si="7" ref="D15:J15">D18+D20+D23+D26</f>
        <v>11355.139</v>
      </c>
      <c r="E15" s="6">
        <f>E18+E20+E23+E26+E28</f>
        <v>13483.812999999998</v>
      </c>
      <c r="F15" s="6">
        <f t="shared" si="7"/>
        <v>6697.731</v>
      </c>
      <c r="G15" s="6">
        <f>G18+G20+G23+G26+G28</f>
        <v>3833.264</v>
      </c>
      <c r="H15" s="6">
        <f t="shared" si="7"/>
        <v>4454.83407</v>
      </c>
      <c r="I15" s="6">
        <f>I18+I20+I23+I26+I28</f>
        <v>9814.799</v>
      </c>
      <c r="J15" s="6">
        <f t="shared" si="7"/>
        <v>13148.348</v>
      </c>
      <c r="K15" s="6">
        <f>K18+K20+K23+K26+K28</f>
        <v>7448.414000000001</v>
      </c>
      <c r="L15" s="6">
        <f>L18+L20+L23+L26+L28</f>
        <v>25611.225999999995</v>
      </c>
      <c r="M15" s="6">
        <f>M18+M20+M23+M26+M28</f>
        <v>40706.226</v>
      </c>
      <c r="N15" s="6">
        <f>N18+N20+N23+N26+N28</f>
        <v>34939.226</v>
      </c>
      <c r="O15" s="13"/>
    </row>
    <row r="16" spans="1:15" ht="25.5">
      <c r="A16" s="9">
        <v>9</v>
      </c>
      <c r="B16" s="11" t="s">
        <v>17</v>
      </c>
      <c r="C16" s="6">
        <f>SUM(D16:N16)</f>
        <v>97622.53757999997</v>
      </c>
      <c r="D16" s="6">
        <f>D18</f>
        <v>6835.83</v>
      </c>
      <c r="E16" s="6">
        <f>E18</f>
        <v>7863.789</v>
      </c>
      <c r="F16" s="6">
        <f>F18</f>
        <v>4495.833</v>
      </c>
      <c r="G16" s="6">
        <f>G18+G17</f>
        <v>27698.77</v>
      </c>
      <c r="H16" s="6">
        <f>H18+H17</f>
        <v>4255.06258</v>
      </c>
      <c r="I16" s="6">
        <f aca="true" t="shared" si="8" ref="I16:N16">I18+I17</f>
        <v>9196.804</v>
      </c>
      <c r="J16" s="6">
        <f t="shared" si="8"/>
        <v>12579.348</v>
      </c>
      <c r="K16" s="6">
        <f t="shared" si="8"/>
        <v>5981.814</v>
      </c>
      <c r="L16" s="6">
        <f t="shared" si="8"/>
        <v>8410.835</v>
      </c>
      <c r="M16" s="6">
        <f t="shared" si="8"/>
        <v>5152.226</v>
      </c>
      <c r="N16" s="6">
        <f t="shared" si="8"/>
        <v>5152.226</v>
      </c>
      <c r="O16" s="13" t="s">
        <v>32</v>
      </c>
    </row>
    <row r="17" spans="1:15" ht="12.75">
      <c r="A17" s="9">
        <v>10</v>
      </c>
      <c r="B17" s="9" t="s">
        <v>14</v>
      </c>
      <c r="C17" s="6">
        <f>SUM(D17:N17)</f>
        <v>25352.77</v>
      </c>
      <c r="D17" s="6">
        <v>0</v>
      </c>
      <c r="E17" s="6">
        <v>0</v>
      </c>
      <c r="F17" s="6">
        <v>0</v>
      </c>
      <c r="G17" s="6">
        <v>24852.77</v>
      </c>
      <c r="H17" s="6">
        <v>500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13"/>
    </row>
    <row r="18" spans="1:15" ht="12.75">
      <c r="A18" s="9">
        <v>11</v>
      </c>
      <c r="B18" s="9" t="s">
        <v>15</v>
      </c>
      <c r="C18" s="6">
        <f t="shared" si="5"/>
        <v>72269.76757999999</v>
      </c>
      <c r="D18" s="19">
        <v>6835.83</v>
      </c>
      <c r="E18" s="21">
        <v>7863.789</v>
      </c>
      <c r="F18" s="21">
        <v>4495.833</v>
      </c>
      <c r="G18" s="19">
        <v>2846</v>
      </c>
      <c r="H18" s="19">
        <v>3755.06258</v>
      </c>
      <c r="I18" s="19">
        <v>9196.804</v>
      </c>
      <c r="J18" s="19">
        <v>12579.348</v>
      </c>
      <c r="K18" s="19">
        <v>5981.814</v>
      </c>
      <c r="L18" s="19">
        <v>8410.835</v>
      </c>
      <c r="M18" s="19">
        <v>5152.226</v>
      </c>
      <c r="N18" s="19">
        <v>5152.226</v>
      </c>
      <c r="O18" s="13"/>
    </row>
    <row r="19" spans="1:15" ht="48" customHeight="1">
      <c r="A19" s="9">
        <v>12</v>
      </c>
      <c r="B19" s="11" t="s">
        <v>19</v>
      </c>
      <c r="C19" s="6">
        <f t="shared" si="5"/>
        <v>12495.309490000001</v>
      </c>
      <c r="D19" s="6">
        <f aca="true" t="shared" si="9" ref="D19:N19">D20</f>
        <v>2419.462</v>
      </c>
      <c r="E19" s="6">
        <f t="shared" si="9"/>
        <v>3490.719</v>
      </c>
      <c r="F19" s="6">
        <f t="shared" si="9"/>
        <v>2201.898</v>
      </c>
      <c r="G19" s="6">
        <f t="shared" si="9"/>
        <v>787.464</v>
      </c>
      <c r="H19" s="6">
        <f t="shared" si="9"/>
        <v>699.77149</v>
      </c>
      <c r="I19" s="6">
        <f t="shared" si="9"/>
        <v>605.995</v>
      </c>
      <c r="J19" s="6">
        <f t="shared" si="9"/>
        <v>569</v>
      </c>
      <c r="K19" s="6">
        <f t="shared" si="9"/>
        <v>344</v>
      </c>
      <c r="L19" s="6">
        <f t="shared" si="9"/>
        <v>459</v>
      </c>
      <c r="M19" s="6">
        <f t="shared" si="9"/>
        <v>459</v>
      </c>
      <c r="N19" s="6">
        <f t="shared" si="9"/>
        <v>459</v>
      </c>
      <c r="O19" s="13">
        <v>4</v>
      </c>
    </row>
    <row r="20" spans="1:15" ht="12.75">
      <c r="A20" s="9">
        <v>13</v>
      </c>
      <c r="B20" s="11" t="s">
        <v>18</v>
      </c>
      <c r="C20" s="6">
        <f t="shared" si="5"/>
        <v>12495.309490000001</v>
      </c>
      <c r="D20" s="19">
        <v>2419.462</v>
      </c>
      <c r="E20" s="21">
        <v>3490.719</v>
      </c>
      <c r="F20" s="19">
        <v>2201.898</v>
      </c>
      <c r="G20" s="21">
        <v>787.464</v>
      </c>
      <c r="H20" s="21">
        <v>699.77149</v>
      </c>
      <c r="I20" s="21">
        <v>605.995</v>
      </c>
      <c r="J20" s="21">
        <v>569</v>
      </c>
      <c r="K20" s="21">
        <v>344</v>
      </c>
      <c r="L20" s="21">
        <v>459</v>
      </c>
      <c r="M20" s="21">
        <v>459</v>
      </c>
      <c r="N20" s="21">
        <v>459</v>
      </c>
      <c r="O20" s="13"/>
    </row>
    <row r="21" spans="1:15" ht="25.5">
      <c r="A21" s="9">
        <v>14</v>
      </c>
      <c r="B21" s="11" t="s">
        <v>20</v>
      </c>
      <c r="C21" s="6">
        <f t="shared" si="5"/>
        <v>82640.25</v>
      </c>
      <c r="D21" s="6">
        <f aca="true" t="shared" si="10" ref="D21:J21">D23+D22</f>
        <v>2339.6850000000004</v>
      </c>
      <c r="E21" s="6">
        <f t="shared" si="10"/>
        <v>11.185</v>
      </c>
      <c r="F21" s="6">
        <f t="shared" si="10"/>
        <v>0</v>
      </c>
      <c r="G21" s="6">
        <f t="shared" si="10"/>
        <v>0</v>
      </c>
      <c r="H21" s="6">
        <f t="shared" si="10"/>
        <v>0</v>
      </c>
      <c r="I21" s="6">
        <f t="shared" si="10"/>
        <v>0</v>
      </c>
      <c r="J21" s="6">
        <f t="shared" si="10"/>
        <v>0</v>
      </c>
      <c r="K21" s="6">
        <f>K23+K22</f>
        <v>0</v>
      </c>
      <c r="L21" s="6">
        <f>L23+L22</f>
        <v>15866.38</v>
      </c>
      <c r="M21" s="6">
        <f>M23+M22</f>
        <v>35095</v>
      </c>
      <c r="N21" s="6">
        <f>N23+N22</f>
        <v>29328</v>
      </c>
      <c r="O21" s="13" t="s">
        <v>33</v>
      </c>
    </row>
    <row r="22" spans="1:15" ht="12.75">
      <c r="A22" s="9">
        <v>15</v>
      </c>
      <c r="B22" s="11" t="s">
        <v>21</v>
      </c>
      <c r="C22" s="6">
        <f t="shared" si="5"/>
        <v>2193.3</v>
      </c>
      <c r="D22" s="19">
        <v>2193.3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13"/>
    </row>
    <row r="23" spans="1:15" ht="12.75">
      <c r="A23" s="9">
        <v>16</v>
      </c>
      <c r="B23" s="11" t="s">
        <v>18</v>
      </c>
      <c r="C23" s="6">
        <f t="shared" si="5"/>
        <v>80446.95</v>
      </c>
      <c r="D23" s="19">
        <v>146.385</v>
      </c>
      <c r="E23" s="21">
        <v>11.185</v>
      </c>
      <c r="F23" s="19">
        <v>0</v>
      </c>
      <c r="G23" s="19">
        <v>0</v>
      </c>
      <c r="H23" s="21">
        <v>0</v>
      </c>
      <c r="I23" s="21">
        <v>0</v>
      </c>
      <c r="J23" s="21">
        <v>0</v>
      </c>
      <c r="K23" s="21">
        <v>0</v>
      </c>
      <c r="L23" s="21">
        <v>15866.38</v>
      </c>
      <c r="M23" s="21">
        <v>35095</v>
      </c>
      <c r="N23" s="21">
        <v>29328</v>
      </c>
      <c r="O23" s="13"/>
    </row>
    <row r="24" spans="1:15" ht="25.5">
      <c r="A24" s="9">
        <v>17</v>
      </c>
      <c r="B24" s="11" t="s">
        <v>37</v>
      </c>
      <c r="C24" s="6">
        <f t="shared" si="5"/>
        <v>90786.793</v>
      </c>
      <c r="D24" s="6">
        <f aca="true" t="shared" si="11" ref="D24:J24">D26+D25</f>
        <v>1953.462</v>
      </c>
      <c r="E24" s="6">
        <f t="shared" si="11"/>
        <v>61568.12</v>
      </c>
      <c r="F24" s="6">
        <f t="shared" si="11"/>
        <v>0</v>
      </c>
      <c r="G24" s="6">
        <f t="shared" si="11"/>
        <v>0</v>
      </c>
      <c r="H24" s="6">
        <f t="shared" si="11"/>
        <v>0</v>
      </c>
      <c r="I24" s="6">
        <f t="shared" si="11"/>
        <v>0</v>
      </c>
      <c r="J24" s="6">
        <f t="shared" si="11"/>
        <v>0</v>
      </c>
      <c r="K24" s="6">
        <f>K26+K25</f>
        <v>21068.6</v>
      </c>
      <c r="L24" s="6">
        <f>L26+L25</f>
        <v>6196.611000000001</v>
      </c>
      <c r="M24" s="6">
        <f>M26+M25</f>
        <v>0</v>
      </c>
      <c r="N24" s="6">
        <f>N26+N25</f>
        <v>0</v>
      </c>
      <c r="O24" s="13" t="s">
        <v>32</v>
      </c>
    </row>
    <row r="25" spans="1:15" ht="12.75">
      <c r="A25" s="9">
        <v>18</v>
      </c>
      <c r="B25" s="11" t="s">
        <v>21</v>
      </c>
      <c r="C25" s="6">
        <f t="shared" si="5"/>
        <v>84921.6</v>
      </c>
      <c r="D25" s="6">
        <v>0</v>
      </c>
      <c r="E25" s="21">
        <v>59600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20000</v>
      </c>
      <c r="L25" s="6">
        <v>5321.6</v>
      </c>
      <c r="M25" s="6">
        <v>0</v>
      </c>
      <c r="N25" s="6">
        <v>0</v>
      </c>
      <c r="O25" s="13"/>
    </row>
    <row r="26" spans="1:15" ht="12.75">
      <c r="A26" s="9">
        <v>19</v>
      </c>
      <c r="B26" s="11" t="s">
        <v>18</v>
      </c>
      <c r="C26" s="6">
        <f t="shared" si="5"/>
        <v>5865.192999999999</v>
      </c>
      <c r="D26" s="19">
        <v>1953.462</v>
      </c>
      <c r="E26" s="21">
        <v>1968.12</v>
      </c>
      <c r="F26" s="21">
        <v>0</v>
      </c>
      <c r="G26" s="19">
        <v>0</v>
      </c>
      <c r="H26" s="21">
        <v>0</v>
      </c>
      <c r="I26" s="21">
        <v>0</v>
      </c>
      <c r="J26" s="21">
        <v>0</v>
      </c>
      <c r="K26" s="21">
        <v>1068.6</v>
      </c>
      <c r="L26" s="21">
        <v>875.011</v>
      </c>
      <c r="M26" s="21">
        <v>0</v>
      </c>
      <c r="N26" s="21">
        <v>0</v>
      </c>
      <c r="O26" s="13"/>
    </row>
    <row r="27" spans="1:15" ht="12.75">
      <c r="A27" s="9">
        <v>20</v>
      </c>
      <c r="B27" s="11" t="s">
        <v>69</v>
      </c>
      <c r="C27" s="6">
        <f t="shared" si="5"/>
        <v>415.8</v>
      </c>
      <c r="D27" s="6">
        <f aca="true" t="shared" si="12" ref="D27:N27">D28</f>
        <v>0</v>
      </c>
      <c r="E27" s="6">
        <f t="shared" si="12"/>
        <v>150</v>
      </c>
      <c r="F27" s="6">
        <f t="shared" si="12"/>
        <v>0</v>
      </c>
      <c r="G27" s="6">
        <f t="shared" si="12"/>
        <v>199.8</v>
      </c>
      <c r="H27" s="6">
        <f t="shared" si="12"/>
        <v>0</v>
      </c>
      <c r="I27" s="6">
        <f t="shared" si="12"/>
        <v>12</v>
      </c>
      <c r="J27" s="6">
        <f>J28</f>
        <v>0</v>
      </c>
      <c r="K27" s="6">
        <f t="shared" si="12"/>
        <v>54</v>
      </c>
      <c r="L27" s="6">
        <f t="shared" si="12"/>
        <v>0</v>
      </c>
      <c r="M27" s="6">
        <f t="shared" si="12"/>
        <v>0</v>
      </c>
      <c r="N27" s="6">
        <f t="shared" si="12"/>
        <v>0</v>
      </c>
      <c r="O27" s="13">
        <v>4</v>
      </c>
    </row>
    <row r="28" spans="1:15" ht="12.75">
      <c r="A28" s="9">
        <v>21</v>
      </c>
      <c r="B28" s="9" t="s">
        <v>18</v>
      </c>
      <c r="C28" s="6">
        <f t="shared" si="5"/>
        <v>415.8</v>
      </c>
      <c r="D28" s="19">
        <v>0</v>
      </c>
      <c r="E28" s="21">
        <v>150</v>
      </c>
      <c r="F28" s="19">
        <v>0</v>
      </c>
      <c r="G28" s="19">
        <v>199.8</v>
      </c>
      <c r="H28" s="21">
        <v>0</v>
      </c>
      <c r="I28" s="21">
        <v>12</v>
      </c>
      <c r="J28" s="21">
        <v>0</v>
      </c>
      <c r="K28" s="21">
        <v>54</v>
      </c>
      <c r="L28" s="21">
        <v>0</v>
      </c>
      <c r="M28" s="21">
        <v>0</v>
      </c>
      <c r="N28" s="21">
        <v>0</v>
      </c>
      <c r="O28" s="13"/>
    </row>
    <row r="29" spans="1:15" ht="51">
      <c r="A29" s="9"/>
      <c r="B29" s="9" t="s">
        <v>86</v>
      </c>
      <c r="C29" s="30">
        <f>D29+E29+F29+G29+H29+I29+J29+K29+L29+M29+N29</f>
        <v>0</v>
      </c>
      <c r="D29" s="30">
        <f>D30+D31</f>
        <v>0</v>
      </c>
      <c r="E29" s="30">
        <f aca="true" t="shared" si="13" ref="E29:N29">E30+E31</f>
        <v>0</v>
      </c>
      <c r="F29" s="30">
        <f t="shared" si="13"/>
        <v>0</v>
      </c>
      <c r="G29" s="30">
        <f t="shared" si="13"/>
        <v>0</v>
      </c>
      <c r="H29" s="30">
        <f t="shared" si="13"/>
        <v>0</v>
      </c>
      <c r="I29" s="30">
        <f t="shared" si="13"/>
        <v>0</v>
      </c>
      <c r="J29" s="30">
        <f t="shared" si="13"/>
        <v>0</v>
      </c>
      <c r="K29" s="30">
        <f t="shared" si="13"/>
        <v>0</v>
      </c>
      <c r="L29" s="30">
        <f t="shared" si="13"/>
        <v>0</v>
      </c>
      <c r="M29" s="30">
        <f t="shared" si="13"/>
        <v>0</v>
      </c>
      <c r="N29" s="30">
        <f t="shared" si="13"/>
        <v>0</v>
      </c>
      <c r="O29" s="29">
        <v>5</v>
      </c>
    </row>
    <row r="30" spans="1:15" ht="12.75">
      <c r="A30" s="9"/>
      <c r="B30" s="11" t="s">
        <v>21</v>
      </c>
      <c r="C30" s="30">
        <f>D30+E30+F30+G30+H30+I30+J30+K30+L30+M30+N30</f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9"/>
    </row>
    <row r="31" spans="1:15" ht="12.75">
      <c r="A31" s="9"/>
      <c r="B31" s="11" t="s">
        <v>18</v>
      </c>
      <c r="C31" s="30">
        <f>D31+E31+F31+G31+H31+I31+J31+K31+L31+M31+N31</f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9"/>
    </row>
    <row r="32" spans="1:15" ht="12.75">
      <c r="A32" s="9"/>
      <c r="B32" s="34" t="s">
        <v>22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9">
        <v>23</v>
      </c>
      <c r="B33" s="9" t="s">
        <v>16</v>
      </c>
      <c r="C33" s="6">
        <f>SUM(D33:N33)</f>
        <v>12012.26173</v>
      </c>
      <c r="D33" s="6">
        <f aca="true" t="shared" si="14" ref="D33:J33">D34+D35</f>
        <v>1016.205</v>
      </c>
      <c r="E33" s="6">
        <f t="shared" si="14"/>
        <v>1222.452</v>
      </c>
      <c r="F33" s="6">
        <f t="shared" si="14"/>
        <v>783.581</v>
      </c>
      <c r="G33" s="6">
        <f t="shared" si="14"/>
        <v>872.483</v>
      </c>
      <c r="H33" s="6">
        <f t="shared" si="14"/>
        <v>1164.52073</v>
      </c>
      <c r="I33" s="6">
        <f t="shared" si="14"/>
        <v>278.935</v>
      </c>
      <c r="J33" s="6">
        <f t="shared" si="14"/>
        <v>966.318</v>
      </c>
      <c r="K33" s="6">
        <f>K34+K35</f>
        <v>3632.1980000000003</v>
      </c>
      <c r="L33" s="6">
        <f>L34+L35</f>
        <v>914.4689999999999</v>
      </c>
      <c r="M33" s="6">
        <f>M34+M35</f>
        <v>580.55</v>
      </c>
      <c r="N33" s="6">
        <f>N34+N35</f>
        <v>580.55</v>
      </c>
      <c r="O33" s="13"/>
    </row>
    <row r="34" spans="1:15" ht="12.75">
      <c r="A34" s="9">
        <v>24</v>
      </c>
      <c r="B34" s="9" t="s">
        <v>14</v>
      </c>
      <c r="C34" s="6">
        <f aca="true" t="shared" si="15" ref="C34:C40">SUM(D34:N34)</f>
        <v>2613.685</v>
      </c>
      <c r="D34" s="6">
        <f aca="true" t="shared" si="16" ref="D34:J34">D37</f>
        <v>0</v>
      </c>
      <c r="E34" s="6">
        <f t="shared" si="16"/>
        <v>0</v>
      </c>
      <c r="F34" s="6">
        <f t="shared" si="16"/>
        <v>0</v>
      </c>
      <c r="G34" s="6">
        <f t="shared" si="16"/>
        <v>0</v>
      </c>
      <c r="H34" s="6">
        <f t="shared" si="16"/>
        <v>0</v>
      </c>
      <c r="I34" s="6">
        <f t="shared" si="16"/>
        <v>0</v>
      </c>
      <c r="J34" s="6">
        <f t="shared" si="16"/>
        <v>0</v>
      </c>
      <c r="K34" s="6">
        <f>K37</f>
        <v>2279.766</v>
      </c>
      <c r="L34" s="6">
        <f>L37</f>
        <v>333.919</v>
      </c>
      <c r="M34" s="6">
        <f>M37</f>
        <v>0</v>
      </c>
      <c r="N34" s="6">
        <f>N37</f>
        <v>0</v>
      </c>
      <c r="O34" s="13"/>
    </row>
    <row r="35" spans="1:15" ht="12.75">
      <c r="A35" s="9">
        <v>25</v>
      </c>
      <c r="B35" s="9" t="s">
        <v>15</v>
      </c>
      <c r="C35" s="6">
        <f t="shared" si="15"/>
        <v>9398.576729999999</v>
      </c>
      <c r="D35" s="6">
        <f aca="true" t="shared" si="17" ref="D35:J35">D40+D38</f>
        <v>1016.205</v>
      </c>
      <c r="E35" s="6">
        <f t="shared" si="17"/>
        <v>1222.452</v>
      </c>
      <c r="F35" s="6">
        <f t="shared" si="17"/>
        <v>783.581</v>
      </c>
      <c r="G35" s="6">
        <f t="shared" si="17"/>
        <v>872.483</v>
      </c>
      <c r="H35" s="6">
        <f t="shared" si="17"/>
        <v>1164.52073</v>
      </c>
      <c r="I35" s="6">
        <f t="shared" si="17"/>
        <v>278.935</v>
      </c>
      <c r="J35" s="6">
        <f t="shared" si="17"/>
        <v>966.318</v>
      </c>
      <c r="K35" s="6">
        <f>K40+K38</f>
        <v>1352.432</v>
      </c>
      <c r="L35" s="6">
        <f>L40+L38</f>
        <v>580.55</v>
      </c>
      <c r="M35" s="6">
        <f>M40+M38</f>
        <v>580.55</v>
      </c>
      <c r="N35" s="6">
        <f>N40+N38</f>
        <v>580.55</v>
      </c>
      <c r="O35" s="13"/>
    </row>
    <row r="36" spans="1:15" ht="51">
      <c r="A36" s="9">
        <v>26</v>
      </c>
      <c r="B36" s="11" t="s">
        <v>38</v>
      </c>
      <c r="C36" s="6">
        <f t="shared" si="15"/>
        <v>3711.694</v>
      </c>
      <c r="D36" s="6">
        <f aca="true" t="shared" si="18" ref="D36:J36">D37+D38</f>
        <v>0</v>
      </c>
      <c r="E36" s="6">
        <f t="shared" si="18"/>
        <v>873.738</v>
      </c>
      <c r="F36" s="6">
        <f t="shared" si="18"/>
        <v>150.037</v>
      </c>
      <c r="G36" s="6">
        <f t="shared" si="18"/>
        <v>0</v>
      </c>
      <c r="H36" s="6">
        <f t="shared" si="18"/>
        <v>0</v>
      </c>
      <c r="I36" s="6">
        <f t="shared" si="18"/>
        <v>0</v>
      </c>
      <c r="J36" s="6">
        <f t="shared" si="18"/>
        <v>0</v>
      </c>
      <c r="K36" s="6">
        <f>K37+K38</f>
        <v>2354</v>
      </c>
      <c r="L36" s="6">
        <f>L37+L38</f>
        <v>333.919</v>
      </c>
      <c r="M36" s="6">
        <f>M37+M38</f>
        <v>0</v>
      </c>
      <c r="N36" s="6">
        <f>N37+N38</f>
        <v>0</v>
      </c>
      <c r="O36" s="13">
        <v>6.7</v>
      </c>
    </row>
    <row r="37" spans="1:15" ht="12.75">
      <c r="A37" s="9">
        <v>27</v>
      </c>
      <c r="B37" s="11" t="s">
        <v>21</v>
      </c>
      <c r="C37" s="6">
        <f t="shared" si="15"/>
        <v>2613.685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2279.766</v>
      </c>
      <c r="L37" s="6">
        <v>333.919</v>
      </c>
      <c r="M37" s="6">
        <v>0</v>
      </c>
      <c r="N37" s="6">
        <v>0</v>
      </c>
      <c r="O37" s="13"/>
    </row>
    <row r="38" spans="1:15" ht="12.75">
      <c r="A38" s="9">
        <v>28</v>
      </c>
      <c r="B38" s="11" t="s">
        <v>18</v>
      </c>
      <c r="C38" s="6">
        <f t="shared" si="15"/>
        <v>1098.009</v>
      </c>
      <c r="D38" s="19">
        <v>0</v>
      </c>
      <c r="E38" s="21">
        <v>873.738</v>
      </c>
      <c r="F38" s="21">
        <v>150.037</v>
      </c>
      <c r="G38" s="19">
        <v>0</v>
      </c>
      <c r="H38" s="21">
        <v>0</v>
      </c>
      <c r="I38" s="21">
        <v>0</v>
      </c>
      <c r="J38" s="21">
        <v>0</v>
      </c>
      <c r="K38" s="21">
        <v>74.234</v>
      </c>
      <c r="L38" s="21">
        <v>0</v>
      </c>
      <c r="M38" s="21">
        <v>0</v>
      </c>
      <c r="N38" s="21">
        <v>0</v>
      </c>
      <c r="O38" s="13"/>
    </row>
    <row r="39" spans="1:15" ht="25.5">
      <c r="A39" s="9">
        <v>29</v>
      </c>
      <c r="B39" s="11" t="s">
        <v>39</v>
      </c>
      <c r="C39" s="6">
        <f t="shared" si="15"/>
        <v>8300.56773</v>
      </c>
      <c r="D39" s="6">
        <f aca="true" t="shared" si="19" ref="D39:N39">D40</f>
        <v>1016.205</v>
      </c>
      <c r="E39" s="6">
        <f t="shared" si="19"/>
        <v>348.714</v>
      </c>
      <c r="F39" s="6">
        <f t="shared" si="19"/>
        <v>633.544</v>
      </c>
      <c r="G39" s="6">
        <f t="shared" si="19"/>
        <v>872.483</v>
      </c>
      <c r="H39" s="6">
        <f t="shared" si="19"/>
        <v>1164.52073</v>
      </c>
      <c r="I39" s="6">
        <f t="shared" si="19"/>
        <v>278.935</v>
      </c>
      <c r="J39" s="6">
        <f t="shared" si="19"/>
        <v>966.318</v>
      </c>
      <c r="K39" s="6">
        <f t="shared" si="19"/>
        <v>1278.198</v>
      </c>
      <c r="L39" s="6">
        <f t="shared" si="19"/>
        <v>580.55</v>
      </c>
      <c r="M39" s="6">
        <f t="shared" si="19"/>
        <v>580.55</v>
      </c>
      <c r="N39" s="6">
        <f t="shared" si="19"/>
        <v>580.55</v>
      </c>
      <c r="O39" s="13">
        <v>8</v>
      </c>
    </row>
    <row r="40" spans="1:15" ht="12.75">
      <c r="A40" s="9">
        <v>30</v>
      </c>
      <c r="B40" s="11" t="s">
        <v>18</v>
      </c>
      <c r="C40" s="6">
        <f t="shared" si="15"/>
        <v>8300.56773</v>
      </c>
      <c r="D40" s="19">
        <v>1016.205</v>
      </c>
      <c r="E40" s="21">
        <v>348.714</v>
      </c>
      <c r="F40" s="21">
        <v>633.544</v>
      </c>
      <c r="G40" s="19">
        <v>872.483</v>
      </c>
      <c r="H40" s="21">
        <v>1164.52073</v>
      </c>
      <c r="I40" s="21">
        <v>278.935</v>
      </c>
      <c r="J40" s="21">
        <v>966.318</v>
      </c>
      <c r="K40" s="21">
        <v>1278.198</v>
      </c>
      <c r="L40" s="21">
        <v>580.55</v>
      </c>
      <c r="M40" s="21">
        <v>580.55</v>
      </c>
      <c r="N40" s="21">
        <v>580.55</v>
      </c>
      <c r="O40" s="13"/>
    </row>
    <row r="41" spans="1:15" ht="12.75">
      <c r="A41" s="9">
        <v>31</v>
      </c>
      <c r="B41" s="34" t="s">
        <v>23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2.75">
      <c r="A42" s="9">
        <v>32</v>
      </c>
      <c r="B42" s="9" t="s">
        <v>16</v>
      </c>
      <c r="C42" s="6">
        <f>SUM(D42:N42)</f>
        <v>469614.59295000014</v>
      </c>
      <c r="D42" s="6">
        <f>D43+D44</f>
        <v>32509.578</v>
      </c>
      <c r="E42" s="6">
        <f aca="true" t="shared" si="20" ref="E42:J42">E43+E44</f>
        <v>18386.760000000002</v>
      </c>
      <c r="F42" s="6">
        <f t="shared" si="20"/>
        <v>8829.707</v>
      </c>
      <c r="G42" s="6">
        <f t="shared" si="20"/>
        <v>18249.855</v>
      </c>
      <c r="H42" s="6">
        <f t="shared" si="20"/>
        <v>39862.01695</v>
      </c>
      <c r="I42" s="6">
        <f t="shared" si="20"/>
        <v>75519.322</v>
      </c>
      <c r="J42" s="6">
        <f t="shared" si="20"/>
        <v>67412.383</v>
      </c>
      <c r="K42" s="6">
        <f>K43+K44</f>
        <v>56725.436</v>
      </c>
      <c r="L42" s="6">
        <f>L43+L44</f>
        <v>59756.285</v>
      </c>
      <c r="M42" s="6">
        <f>M43+M44</f>
        <v>83342.285</v>
      </c>
      <c r="N42" s="6">
        <f>N43+N44</f>
        <v>9020.965</v>
      </c>
      <c r="O42" s="13"/>
    </row>
    <row r="43" spans="1:15" ht="12.75">
      <c r="A43" s="9">
        <v>33</v>
      </c>
      <c r="B43" s="9" t="s">
        <v>14</v>
      </c>
      <c r="C43" s="6">
        <f aca="true" t="shared" si="21" ref="C43:C57">SUM(D43:N43)</f>
        <v>316622.507</v>
      </c>
      <c r="D43" s="6">
        <f>D46+D49+D56</f>
        <v>29756.5</v>
      </c>
      <c r="E43" s="6">
        <f aca="true" t="shared" si="22" ref="E43:J43">E46+E49+E56</f>
        <v>16618.4</v>
      </c>
      <c r="F43" s="6">
        <f t="shared" si="22"/>
        <v>7717.3</v>
      </c>
      <c r="G43" s="6">
        <f t="shared" si="22"/>
        <v>0</v>
      </c>
      <c r="H43" s="6">
        <f t="shared" si="22"/>
        <v>14047.5</v>
      </c>
      <c r="I43" s="6">
        <f t="shared" si="22"/>
        <v>54374.452</v>
      </c>
      <c r="J43" s="6">
        <f t="shared" si="22"/>
        <v>51248.055</v>
      </c>
      <c r="K43" s="6">
        <f>K46+K49+K56</f>
        <v>37679.7</v>
      </c>
      <c r="L43" s="6">
        <f>L46+L49+L56</f>
        <v>30797.3</v>
      </c>
      <c r="M43" s="6">
        <f>M46+M49+M56</f>
        <v>74383.3</v>
      </c>
      <c r="N43" s="6">
        <f>N46+N49+N56</f>
        <v>0</v>
      </c>
      <c r="O43" s="13"/>
    </row>
    <row r="44" spans="1:15" ht="12.75">
      <c r="A44" s="9">
        <v>34</v>
      </c>
      <c r="B44" s="9" t="s">
        <v>15</v>
      </c>
      <c r="C44" s="6">
        <f t="shared" si="21"/>
        <v>152992.08595</v>
      </c>
      <c r="D44" s="6">
        <f aca="true" t="shared" si="23" ref="D44:J44">D47+D50+D52+D54+D57</f>
        <v>2753.078</v>
      </c>
      <c r="E44" s="6">
        <f t="shared" si="23"/>
        <v>1768.3600000000001</v>
      </c>
      <c r="F44" s="6">
        <f t="shared" si="23"/>
        <v>1112.4070000000002</v>
      </c>
      <c r="G44" s="6">
        <f t="shared" si="23"/>
        <v>18249.855</v>
      </c>
      <c r="H44" s="6">
        <f t="shared" si="23"/>
        <v>25814.516949999997</v>
      </c>
      <c r="I44" s="6">
        <f t="shared" si="23"/>
        <v>21144.87</v>
      </c>
      <c r="J44" s="6">
        <f t="shared" si="23"/>
        <v>16164.328</v>
      </c>
      <c r="K44" s="6">
        <f>K47+K50+K52+K54+K57</f>
        <v>19045.736</v>
      </c>
      <c r="L44" s="6">
        <f>L47+L50+L52+L54+L57</f>
        <v>28958.985</v>
      </c>
      <c r="M44" s="6">
        <f>M47+M50+M52+M54+M57</f>
        <v>8958.985</v>
      </c>
      <c r="N44" s="6">
        <f>N47+N50+N52+N54+N57</f>
        <v>9020.965</v>
      </c>
      <c r="O44" s="13"/>
    </row>
    <row r="45" spans="1:15" ht="51">
      <c r="A45" s="9">
        <v>35</v>
      </c>
      <c r="B45" s="11" t="s">
        <v>40</v>
      </c>
      <c r="C45" s="6">
        <f t="shared" si="21"/>
        <v>439042.86400999996</v>
      </c>
      <c r="D45" s="6">
        <f>D46+D47</f>
        <v>31156.078</v>
      </c>
      <c r="E45" s="6">
        <f aca="true" t="shared" si="24" ref="E45:J45">E46+E47</f>
        <v>17322.66</v>
      </c>
      <c r="F45" s="6">
        <f t="shared" si="24"/>
        <v>7957.3</v>
      </c>
      <c r="G45" s="6">
        <f t="shared" si="24"/>
        <v>15662.7</v>
      </c>
      <c r="H45" s="6">
        <f t="shared" si="24"/>
        <v>38027.214009999996</v>
      </c>
      <c r="I45" s="6">
        <f t="shared" si="24"/>
        <v>73139.958</v>
      </c>
      <c r="J45" s="6">
        <f t="shared" si="24"/>
        <v>66505.44</v>
      </c>
      <c r="K45" s="6">
        <f>K46+K47</f>
        <v>52603.409</v>
      </c>
      <c r="L45" s="6">
        <f>L46+L47</f>
        <v>53946.785</v>
      </c>
      <c r="M45" s="6">
        <f>M46+M47</f>
        <v>78521.32</v>
      </c>
      <c r="N45" s="6">
        <f>N46+N47</f>
        <v>4200</v>
      </c>
      <c r="O45" s="13" t="s">
        <v>80</v>
      </c>
    </row>
    <row r="46" spans="1:15" ht="12.75">
      <c r="A46" s="9">
        <v>36</v>
      </c>
      <c r="B46" s="11" t="s">
        <v>21</v>
      </c>
      <c r="C46" s="6">
        <f t="shared" si="21"/>
        <v>316622.507</v>
      </c>
      <c r="D46" s="19">
        <v>29756.5</v>
      </c>
      <c r="E46" s="21">
        <v>16618.4</v>
      </c>
      <c r="F46" s="21">
        <v>7717.3</v>
      </c>
      <c r="G46" s="21">
        <v>0</v>
      </c>
      <c r="H46" s="21">
        <v>14047.5</v>
      </c>
      <c r="I46" s="21">
        <v>54374.452</v>
      </c>
      <c r="J46" s="21">
        <v>51248.055</v>
      </c>
      <c r="K46" s="21">
        <v>37679.7</v>
      </c>
      <c r="L46" s="21">
        <v>30797.3</v>
      </c>
      <c r="M46" s="21">
        <v>74383.3</v>
      </c>
      <c r="N46" s="21">
        <v>0</v>
      </c>
      <c r="O46" s="13"/>
    </row>
    <row r="47" spans="1:15" ht="12.75">
      <c r="A47" s="9">
        <v>37</v>
      </c>
      <c r="B47" s="11" t="s">
        <v>18</v>
      </c>
      <c r="C47" s="6">
        <f t="shared" si="21"/>
        <v>122420.35701</v>
      </c>
      <c r="D47" s="20">
        <v>1399.578</v>
      </c>
      <c r="E47" s="21">
        <v>704.26</v>
      </c>
      <c r="F47" s="21">
        <v>240</v>
      </c>
      <c r="G47" s="19">
        <v>15662.7</v>
      </c>
      <c r="H47" s="21">
        <v>23979.71401</v>
      </c>
      <c r="I47" s="21">
        <v>18765.506</v>
      </c>
      <c r="J47" s="21">
        <v>15257.385</v>
      </c>
      <c r="K47" s="21">
        <v>14923.709</v>
      </c>
      <c r="L47" s="21">
        <v>23149.485</v>
      </c>
      <c r="M47" s="21">
        <v>4138.02</v>
      </c>
      <c r="N47" s="21">
        <v>4200</v>
      </c>
      <c r="O47" s="13"/>
    </row>
    <row r="48" spans="1:15" ht="25.5">
      <c r="A48" s="9">
        <v>38</v>
      </c>
      <c r="B48" s="11" t="s">
        <v>41</v>
      </c>
      <c r="C48" s="6">
        <f t="shared" si="21"/>
        <v>0</v>
      </c>
      <c r="D48" s="6">
        <f aca="true" t="shared" si="25" ref="D48:N48">D49+D50</f>
        <v>0</v>
      </c>
      <c r="E48" s="6">
        <f t="shared" si="25"/>
        <v>0</v>
      </c>
      <c r="F48" s="6">
        <f t="shared" si="25"/>
        <v>0</v>
      </c>
      <c r="G48" s="6">
        <f t="shared" si="25"/>
        <v>0</v>
      </c>
      <c r="H48" s="6">
        <f t="shared" si="25"/>
        <v>0</v>
      </c>
      <c r="I48" s="6">
        <f t="shared" si="25"/>
        <v>0</v>
      </c>
      <c r="J48" s="6">
        <f t="shared" si="25"/>
        <v>0</v>
      </c>
      <c r="K48" s="6">
        <f t="shared" si="25"/>
        <v>0</v>
      </c>
      <c r="L48" s="6">
        <f t="shared" si="25"/>
        <v>0</v>
      </c>
      <c r="M48" s="6">
        <f t="shared" si="25"/>
        <v>0</v>
      </c>
      <c r="N48" s="6">
        <f t="shared" si="25"/>
        <v>0</v>
      </c>
      <c r="O48" s="13">
        <v>10</v>
      </c>
    </row>
    <row r="49" spans="1:15" ht="12.75">
      <c r="A49" s="9">
        <v>39</v>
      </c>
      <c r="B49" s="11" t="s">
        <v>21</v>
      </c>
      <c r="C49" s="6">
        <f t="shared" si="21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13"/>
    </row>
    <row r="50" spans="1:15" ht="12.75">
      <c r="A50" s="9">
        <v>40</v>
      </c>
      <c r="B50" s="11" t="s">
        <v>18</v>
      </c>
      <c r="C50" s="6">
        <f t="shared" si="21"/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13"/>
    </row>
    <row r="51" spans="1:15" ht="12.75">
      <c r="A51" s="9">
        <v>41</v>
      </c>
      <c r="B51" s="11" t="s">
        <v>42</v>
      </c>
      <c r="C51" s="6">
        <f t="shared" si="21"/>
        <v>18487.11592</v>
      </c>
      <c r="D51" s="6">
        <f aca="true" t="shared" si="26" ref="D51:N51">D52</f>
        <v>800.26</v>
      </c>
      <c r="E51" s="22">
        <f t="shared" si="26"/>
        <v>766</v>
      </c>
      <c r="F51" s="6">
        <f t="shared" si="26"/>
        <v>872.407</v>
      </c>
      <c r="G51" s="6">
        <f t="shared" si="26"/>
        <v>989.119</v>
      </c>
      <c r="H51" s="6">
        <f t="shared" si="26"/>
        <v>1755.69992</v>
      </c>
      <c r="I51" s="6">
        <f t="shared" si="26"/>
        <v>1585.973</v>
      </c>
      <c r="J51" s="6">
        <f t="shared" si="26"/>
        <v>414.943</v>
      </c>
      <c r="K51" s="6">
        <f t="shared" si="26"/>
        <v>2569.784</v>
      </c>
      <c r="L51" s="6">
        <f t="shared" si="26"/>
        <v>3570</v>
      </c>
      <c r="M51" s="6">
        <f t="shared" si="26"/>
        <v>2581.465</v>
      </c>
      <c r="N51" s="6">
        <f t="shared" si="26"/>
        <v>2581.465</v>
      </c>
      <c r="O51" s="13" t="s">
        <v>81</v>
      </c>
    </row>
    <row r="52" spans="1:15" ht="12.75">
      <c r="A52" s="9">
        <v>42</v>
      </c>
      <c r="B52" s="11" t="s">
        <v>18</v>
      </c>
      <c r="C52" s="6">
        <f t="shared" si="21"/>
        <v>18487.11592</v>
      </c>
      <c r="D52" s="19">
        <v>800.26</v>
      </c>
      <c r="E52" s="21">
        <v>766</v>
      </c>
      <c r="F52" s="21">
        <v>872.407</v>
      </c>
      <c r="G52" s="19">
        <v>989.119</v>
      </c>
      <c r="H52" s="21">
        <v>1755.69992</v>
      </c>
      <c r="I52" s="21">
        <v>1585.973</v>
      </c>
      <c r="J52" s="21">
        <v>414.943</v>
      </c>
      <c r="K52" s="21">
        <v>2569.784</v>
      </c>
      <c r="L52" s="21">
        <v>3570</v>
      </c>
      <c r="M52" s="21">
        <v>2581.465</v>
      </c>
      <c r="N52" s="21">
        <v>2581.465</v>
      </c>
      <c r="O52" s="13"/>
    </row>
    <row r="53" spans="1:15" ht="12.75">
      <c r="A53" s="9">
        <v>43</v>
      </c>
      <c r="B53" s="11" t="s">
        <v>43</v>
      </c>
      <c r="C53" s="6">
        <f t="shared" si="21"/>
        <v>8410.53202</v>
      </c>
      <c r="D53" s="6">
        <f>D54</f>
        <v>329.735</v>
      </c>
      <c r="E53" s="6">
        <f aca="true" t="shared" si="27" ref="E53:N53">E54</f>
        <v>298.1</v>
      </c>
      <c r="F53" s="6">
        <f t="shared" si="27"/>
        <v>0</v>
      </c>
      <c r="G53" s="6">
        <f t="shared" si="27"/>
        <v>1598.036</v>
      </c>
      <c r="H53" s="6">
        <f t="shared" si="27"/>
        <v>79.10302</v>
      </c>
      <c r="I53" s="6">
        <f t="shared" si="27"/>
        <v>705.558</v>
      </c>
      <c r="J53" s="6">
        <f t="shared" si="27"/>
        <v>0</v>
      </c>
      <c r="K53" s="6">
        <f t="shared" si="27"/>
        <v>900</v>
      </c>
      <c r="L53" s="6">
        <f t="shared" si="27"/>
        <v>1500</v>
      </c>
      <c r="M53" s="6">
        <f t="shared" si="27"/>
        <v>1500</v>
      </c>
      <c r="N53" s="6">
        <f t="shared" si="27"/>
        <v>1500</v>
      </c>
      <c r="O53" s="13" t="s">
        <v>81</v>
      </c>
    </row>
    <row r="54" spans="1:15" ht="12.75">
      <c r="A54" s="9">
        <v>44</v>
      </c>
      <c r="B54" s="11" t="s">
        <v>31</v>
      </c>
      <c r="C54" s="6">
        <f t="shared" si="21"/>
        <v>8410.53202</v>
      </c>
      <c r="D54" s="19">
        <v>329.735</v>
      </c>
      <c r="E54" s="21">
        <v>298.1</v>
      </c>
      <c r="F54" s="21">
        <v>0</v>
      </c>
      <c r="G54" s="19">
        <v>1598.036</v>
      </c>
      <c r="H54" s="21">
        <v>79.10302</v>
      </c>
      <c r="I54" s="21">
        <v>705.558</v>
      </c>
      <c r="J54" s="21">
        <v>0</v>
      </c>
      <c r="K54" s="21">
        <v>900</v>
      </c>
      <c r="L54" s="21">
        <v>1500</v>
      </c>
      <c r="M54" s="21">
        <v>1500</v>
      </c>
      <c r="N54" s="21">
        <v>1500</v>
      </c>
      <c r="O54" s="13"/>
    </row>
    <row r="55" spans="1:15" ht="91.5" customHeight="1">
      <c r="A55" s="9">
        <v>45</v>
      </c>
      <c r="B55" s="16" t="s">
        <v>44</v>
      </c>
      <c r="C55" s="6">
        <f t="shared" si="21"/>
        <v>3674.081</v>
      </c>
      <c r="D55" s="17">
        <f>D56+D57</f>
        <v>223.505</v>
      </c>
      <c r="E55" s="17">
        <f aca="true" t="shared" si="28" ref="E55:J55">E56+E57</f>
        <v>0</v>
      </c>
      <c r="F55" s="17">
        <f t="shared" si="28"/>
        <v>0</v>
      </c>
      <c r="G55" s="17">
        <f t="shared" si="28"/>
        <v>0</v>
      </c>
      <c r="H55" s="17">
        <f t="shared" si="28"/>
        <v>0</v>
      </c>
      <c r="I55" s="17">
        <f t="shared" si="28"/>
        <v>87.833</v>
      </c>
      <c r="J55" s="17">
        <f t="shared" si="28"/>
        <v>492</v>
      </c>
      <c r="K55" s="17">
        <f>K56+K57</f>
        <v>652.243</v>
      </c>
      <c r="L55" s="17">
        <f>L56+L57</f>
        <v>739.5</v>
      </c>
      <c r="M55" s="17">
        <f>M56+M57</f>
        <v>739.5</v>
      </c>
      <c r="N55" s="17">
        <f>N56+N57</f>
        <v>739.5</v>
      </c>
      <c r="O55" s="15" t="s">
        <v>82</v>
      </c>
    </row>
    <row r="56" spans="1:15" ht="12.75">
      <c r="A56" s="9">
        <v>46</v>
      </c>
      <c r="B56" s="16" t="s">
        <v>21</v>
      </c>
      <c r="C56" s="6">
        <f t="shared" si="21"/>
        <v>0</v>
      </c>
      <c r="D56" s="18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5"/>
    </row>
    <row r="57" spans="1:15" ht="12.75">
      <c r="A57" s="9">
        <v>47</v>
      </c>
      <c r="B57" s="16" t="s">
        <v>18</v>
      </c>
      <c r="C57" s="6">
        <f t="shared" si="21"/>
        <v>3674.081</v>
      </c>
      <c r="D57" s="19">
        <v>223.505</v>
      </c>
      <c r="E57" s="19">
        <v>0</v>
      </c>
      <c r="F57" s="19">
        <v>0</v>
      </c>
      <c r="G57" s="19">
        <v>0</v>
      </c>
      <c r="H57" s="21">
        <v>0</v>
      </c>
      <c r="I57" s="21">
        <v>87.833</v>
      </c>
      <c r="J57" s="21">
        <v>492</v>
      </c>
      <c r="K57" s="21">
        <v>652.243</v>
      </c>
      <c r="L57" s="21">
        <v>739.5</v>
      </c>
      <c r="M57" s="21">
        <v>739.5</v>
      </c>
      <c r="N57" s="21">
        <v>739.5</v>
      </c>
      <c r="O57" s="15"/>
    </row>
    <row r="58" spans="1:15" ht="12.75">
      <c r="A58" s="9">
        <v>48</v>
      </c>
      <c r="B58" s="34" t="s">
        <v>24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2.75">
      <c r="A59" s="9">
        <v>49</v>
      </c>
      <c r="B59" s="9" t="s">
        <v>16</v>
      </c>
      <c r="C59" s="6">
        <f aca="true" t="shared" si="29" ref="C59:C77">SUM(D59:N59)</f>
        <v>182091.99709000002</v>
      </c>
      <c r="D59" s="6">
        <f>D60+D61</f>
        <v>10104.377</v>
      </c>
      <c r="E59" s="6">
        <f aca="true" t="shared" si="30" ref="E59:J59">E60+E61</f>
        <v>12131.705</v>
      </c>
      <c r="F59" s="6">
        <f t="shared" si="30"/>
        <v>11409.778</v>
      </c>
      <c r="G59" s="6">
        <f t="shared" si="30"/>
        <v>11166.535999999998</v>
      </c>
      <c r="H59" s="6">
        <f t="shared" si="30"/>
        <v>17774.17109</v>
      </c>
      <c r="I59" s="6">
        <f t="shared" si="30"/>
        <v>25988.736999999997</v>
      </c>
      <c r="J59" s="6">
        <f t="shared" si="30"/>
        <v>27416.105000000003</v>
      </c>
      <c r="K59" s="6">
        <f>K60+K61</f>
        <v>17073.661</v>
      </c>
      <c r="L59" s="6">
        <f>L60+L61</f>
        <v>16342.309000000001</v>
      </c>
      <c r="M59" s="6">
        <f>M60+M61</f>
        <v>16342.309000000001</v>
      </c>
      <c r="N59" s="6">
        <f>N60+N61</f>
        <v>16342.309000000001</v>
      </c>
      <c r="O59" s="13"/>
    </row>
    <row r="60" spans="1:15" ht="12.75">
      <c r="A60" s="9">
        <v>50</v>
      </c>
      <c r="B60" s="9" t="s">
        <v>14</v>
      </c>
      <c r="C60" s="6">
        <f t="shared" si="29"/>
        <v>10909.045999999998</v>
      </c>
      <c r="D60" s="6">
        <f>D67</f>
        <v>0</v>
      </c>
      <c r="E60" s="6">
        <f>E67</f>
        <v>0</v>
      </c>
      <c r="F60" s="6">
        <f>F67</f>
        <v>0</v>
      </c>
      <c r="G60" s="6">
        <f>G67</f>
        <v>0</v>
      </c>
      <c r="H60" s="6">
        <f aca="true" t="shared" si="31" ref="H60:N60">H67+H72</f>
        <v>2485.246</v>
      </c>
      <c r="I60" s="6">
        <f t="shared" si="31"/>
        <v>8253.8</v>
      </c>
      <c r="J60" s="6">
        <f t="shared" si="31"/>
        <v>0</v>
      </c>
      <c r="K60" s="6">
        <f t="shared" si="31"/>
        <v>170</v>
      </c>
      <c r="L60" s="6">
        <f t="shared" si="31"/>
        <v>0</v>
      </c>
      <c r="M60" s="6">
        <f t="shared" si="31"/>
        <v>0</v>
      </c>
      <c r="N60" s="6">
        <f t="shared" si="31"/>
        <v>0</v>
      </c>
      <c r="O60" s="13"/>
    </row>
    <row r="61" spans="1:15" ht="12.75">
      <c r="A61" s="9">
        <v>51</v>
      </c>
      <c r="B61" s="9" t="s">
        <v>15</v>
      </c>
      <c r="C61" s="6">
        <f t="shared" si="29"/>
        <v>171182.95109000002</v>
      </c>
      <c r="D61" s="6">
        <f>D63+D65+D68+D70+D73+D75+D77</f>
        <v>10104.377</v>
      </c>
      <c r="E61" s="6">
        <f aca="true" t="shared" si="32" ref="E61:J61">E63+E65+E68+E70+E73+E75+E77</f>
        <v>12131.705</v>
      </c>
      <c r="F61" s="6">
        <f t="shared" si="32"/>
        <v>11409.778</v>
      </c>
      <c r="G61" s="6">
        <f t="shared" si="32"/>
        <v>11166.535999999998</v>
      </c>
      <c r="H61" s="6">
        <f t="shared" si="32"/>
        <v>15288.92509</v>
      </c>
      <c r="I61" s="6">
        <f t="shared" si="32"/>
        <v>17734.936999999998</v>
      </c>
      <c r="J61" s="6">
        <f t="shared" si="32"/>
        <v>27416.105000000003</v>
      </c>
      <c r="K61" s="6">
        <f>K63+K65+K68+K70+K73+K75+K77</f>
        <v>16903.661</v>
      </c>
      <c r="L61" s="6">
        <f>L63+L65+L68+L70+L73+L75+L77</f>
        <v>16342.309000000001</v>
      </c>
      <c r="M61" s="6">
        <f>M63+M65+M68+M70+M73+M75+M77</f>
        <v>16342.309000000001</v>
      </c>
      <c r="N61" s="6">
        <f>N63+N65+N68+N70+N73+N75+N77</f>
        <v>16342.309000000001</v>
      </c>
      <c r="O61" s="13"/>
    </row>
    <row r="62" spans="1:15" ht="38.25">
      <c r="A62" s="9">
        <v>52</v>
      </c>
      <c r="B62" s="11" t="s">
        <v>45</v>
      </c>
      <c r="C62" s="6">
        <f t="shared" si="29"/>
        <v>110772.20405000001</v>
      </c>
      <c r="D62" s="6">
        <f>D63</f>
        <v>6286.976</v>
      </c>
      <c r="E62" s="6">
        <f aca="true" t="shared" si="33" ref="E62:N62">E63</f>
        <v>7520.929</v>
      </c>
      <c r="F62" s="6">
        <f t="shared" si="33"/>
        <v>7771.952</v>
      </c>
      <c r="G62" s="6">
        <f t="shared" si="33"/>
        <v>8369.3</v>
      </c>
      <c r="H62" s="6">
        <f t="shared" si="33"/>
        <v>10687.54305</v>
      </c>
      <c r="I62" s="6">
        <f t="shared" si="33"/>
        <v>10253.046</v>
      </c>
      <c r="J62" s="6">
        <f t="shared" si="33"/>
        <v>11165.04</v>
      </c>
      <c r="K62" s="6">
        <f t="shared" si="33"/>
        <v>12066.121</v>
      </c>
      <c r="L62" s="6">
        <f t="shared" si="33"/>
        <v>12217.099</v>
      </c>
      <c r="M62" s="6">
        <f t="shared" si="33"/>
        <v>12217.099</v>
      </c>
      <c r="N62" s="6">
        <f t="shared" si="33"/>
        <v>12217.099</v>
      </c>
      <c r="O62" s="13">
        <v>15</v>
      </c>
    </row>
    <row r="63" spans="1:17" ht="12.75">
      <c r="A63" s="9">
        <v>53</v>
      </c>
      <c r="B63" s="11" t="s">
        <v>18</v>
      </c>
      <c r="C63" s="6">
        <f t="shared" si="29"/>
        <v>110772.20405000001</v>
      </c>
      <c r="D63" s="19">
        <v>6286.976</v>
      </c>
      <c r="E63" s="21">
        <v>7520.929</v>
      </c>
      <c r="F63" s="21">
        <v>7771.952</v>
      </c>
      <c r="G63" s="19">
        <v>8369.3</v>
      </c>
      <c r="H63" s="21">
        <v>10687.54305</v>
      </c>
      <c r="I63" s="21">
        <v>10253.046</v>
      </c>
      <c r="J63" s="21">
        <v>11165.04</v>
      </c>
      <c r="K63" s="21">
        <v>12066.121</v>
      </c>
      <c r="L63" s="21">
        <v>12217.099</v>
      </c>
      <c r="M63" s="21">
        <v>12217.099</v>
      </c>
      <c r="N63" s="21">
        <v>12217.099</v>
      </c>
      <c r="O63" s="13"/>
      <c r="Q63" s="28"/>
    </row>
    <row r="64" spans="1:15" ht="25.5">
      <c r="A64" s="9">
        <v>54</v>
      </c>
      <c r="B64" s="11" t="s">
        <v>46</v>
      </c>
      <c r="C64" s="6">
        <f t="shared" si="29"/>
        <v>8436.455000000002</v>
      </c>
      <c r="D64" s="6">
        <f aca="true" t="shared" si="34" ref="D64:N64">D65</f>
        <v>490.689</v>
      </c>
      <c r="E64" s="6">
        <f t="shared" si="34"/>
        <v>485.547</v>
      </c>
      <c r="F64" s="6">
        <f t="shared" si="34"/>
        <v>341.711</v>
      </c>
      <c r="G64" s="6">
        <f t="shared" si="34"/>
        <v>221.68</v>
      </c>
      <c r="H64" s="6">
        <f t="shared" si="34"/>
        <v>417.912</v>
      </c>
      <c r="I64" s="6">
        <f t="shared" si="34"/>
        <v>1126.076</v>
      </c>
      <c r="J64" s="6">
        <f t="shared" si="34"/>
        <v>1146.289</v>
      </c>
      <c r="K64" s="6">
        <f t="shared" si="34"/>
        <v>953.501</v>
      </c>
      <c r="L64" s="6">
        <f t="shared" si="34"/>
        <v>1084.35</v>
      </c>
      <c r="M64" s="6">
        <f t="shared" si="34"/>
        <v>1084.35</v>
      </c>
      <c r="N64" s="6">
        <f t="shared" si="34"/>
        <v>1084.35</v>
      </c>
      <c r="O64" s="13">
        <v>15</v>
      </c>
    </row>
    <row r="65" spans="1:15" ht="12.75">
      <c r="A65" s="9">
        <v>55</v>
      </c>
      <c r="B65" s="11" t="s">
        <v>18</v>
      </c>
      <c r="C65" s="6">
        <f t="shared" si="29"/>
        <v>8436.455000000002</v>
      </c>
      <c r="D65" s="19">
        <v>490.689</v>
      </c>
      <c r="E65" s="21">
        <v>485.547</v>
      </c>
      <c r="F65" s="21">
        <v>341.711</v>
      </c>
      <c r="G65" s="19">
        <v>221.68</v>
      </c>
      <c r="H65" s="21">
        <v>417.912</v>
      </c>
      <c r="I65" s="21">
        <v>1126.076</v>
      </c>
      <c r="J65" s="21">
        <v>1146.289</v>
      </c>
      <c r="K65" s="21">
        <v>953.501</v>
      </c>
      <c r="L65" s="21">
        <v>1084.35</v>
      </c>
      <c r="M65" s="21">
        <v>1084.35</v>
      </c>
      <c r="N65" s="21">
        <v>1084.35</v>
      </c>
      <c r="O65" s="13"/>
    </row>
    <row r="66" spans="1:15" ht="38.25">
      <c r="A66" s="9">
        <v>56</v>
      </c>
      <c r="B66" s="11" t="s">
        <v>47</v>
      </c>
      <c r="C66" s="6">
        <f t="shared" si="29"/>
        <v>0</v>
      </c>
      <c r="D66" s="6">
        <f>D67+D68</f>
        <v>0</v>
      </c>
      <c r="E66" s="6">
        <f aca="true" t="shared" si="35" ref="E66:J66">E67+E68</f>
        <v>0</v>
      </c>
      <c r="F66" s="6">
        <f t="shared" si="35"/>
        <v>0</v>
      </c>
      <c r="G66" s="6">
        <f>G67+G68</f>
        <v>0</v>
      </c>
      <c r="H66" s="6">
        <f t="shared" si="35"/>
        <v>0</v>
      </c>
      <c r="I66" s="6">
        <f t="shared" si="35"/>
        <v>0</v>
      </c>
      <c r="J66" s="6">
        <f t="shared" si="35"/>
        <v>0</v>
      </c>
      <c r="K66" s="6">
        <f>K67+K68</f>
        <v>0</v>
      </c>
      <c r="L66" s="6">
        <f>L67+L68</f>
        <v>0</v>
      </c>
      <c r="M66" s="6">
        <f>M67+M68</f>
        <v>0</v>
      </c>
      <c r="N66" s="6">
        <f>N67+N68</f>
        <v>0</v>
      </c>
      <c r="O66" s="13">
        <v>14</v>
      </c>
    </row>
    <row r="67" spans="1:15" ht="12.75">
      <c r="A67" s="9">
        <v>57</v>
      </c>
      <c r="B67" s="11" t="s">
        <v>21</v>
      </c>
      <c r="C67" s="6">
        <f t="shared" si="29"/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13"/>
    </row>
    <row r="68" spans="1:15" ht="12.75">
      <c r="A68" s="9">
        <v>58</v>
      </c>
      <c r="B68" s="11" t="s">
        <v>18</v>
      </c>
      <c r="C68" s="6">
        <f t="shared" si="29"/>
        <v>0</v>
      </c>
      <c r="D68" s="19">
        <v>0</v>
      </c>
      <c r="E68" s="19">
        <v>0</v>
      </c>
      <c r="F68" s="19">
        <v>0</v>
      </c>
      <c r="G68" s="19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13"/>
    </row>
    <row r="69" spans="1:15" ht="25.5">
      <c r="A69" s="9">
        <v>59</v>
      </c>
      <c r="B69" s="11" t="s">
        <v>48</v>
      </c>
      <c r="C69" s="6">
        <f t="shared" si="29"/>
        <v>270</v>
      </c>
      <c r="D69" s="6">
        <f>D70</f>
        <v>0</v>
      </c>
      <c r="E69" s="6">
        <f aca="true" t="shared" si="36" ref="E69:N69">E70</f>
        <v>270</v>
      </c>
      <c r="F69" s="6">
        <f t="shared" si="36"/>
        <v>0</v>
      </c>
      <c r="G69" s="6">
        <f t="shared" si="36"/>
        <v>0</v>
      </c>
      <c r="H69" s="6">
        <f t="shared" si="36"/>
        <v>0</v>
      </c>
      <c r="I69" s="6">
        <f t="shared" si="36"/>
        <v>0</v>
      </c>
      <c r="J69" s="6">
        <f t="shared" si="36"/>
        <v>0</v>
      </c>
      <c r="K69" s="6">
        <f t="shared" si="36"/>
        <v>0</v>
      </c>
      <c r="L69" s="6">
        <f t="shared" si="36"/>
        <v>0</v>
      </c>
      <c r="M69" s="6">
        <f t="shared" si="36"/>
        <v>0</v>
      </c>
      <c r="N69" s="6">
        <f t="shared" si="36"/>
        <v>0</v>
      </c>
      <c r="O69" s="13">
        <v>15</v>
      </c>
    </row>
    <row r="70" spans="1:15" ht="12.75">
      <c r="A70" s="9">
        <v>60</v>
      </c>
      <c r="B70" s="11" t="s">
        <v>18</v>
      </c>
      <c r="C70" s="6">
        <f t="shared" si="29"/>
        <v>270</v>
      </c>
      <c r="D70" s="19">
        <v>0</v>
      </c>
      <c r="E70" s="21">
        <v>270</v>
      </c>
      <c r="F70" s="19">
        <v>0</v>
      </c>
      <c r="G70" s="19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13"/>
    </row>
    <row r="71" spans="1:15" ht="25.5">
      <c r="A71" s="9">
        <v>61</v>
      </c>
      <c r="B71" s="11" t="s">
        <v>49</v>
      </c>
      <c r="C71" s="6">
        <f t="shared" si="29"/>
        <v>62168.51103999999</v>
      </c>
      <c r="D71" s="6">
        <f>D73</f>
        <v>3326.712</v>
      </c>
      <c r="E71" s="6">
        <f aca="true" t="shared" si="37" ref="E71:N71">E73</f>
        <v>3635.417</v>
      </c>
      <c r="F71" s="6">
        <f t="shared" si="37"/>
        <v>3075.016</v>
      </c>
      <c r="G71" s="6">
        <f t="shared" si="37"/>
        <v>2571.64</v>
      </c>
      <c r="H71" s="6">
        <f>H73+H72</f>
        <v>6668.71604</v>
      </c>
      <c r="I71" s="6">
        <f>I73+I72</f>
        <v>14609.614999999998</v>
      </c>
      <c r="J71" s="6">
        <f>J72+J73</f>
        <v>15104.776</v>
      </c>
      <c r="K71" s="6">
        <f>K73+K72</f>
        <v>4054.039</v>
      </c>
      <c r="L71" s="6">
        <f t="shared" si="37"/>
        <v>3040.86</v>
      </c>
      <c r="M71" s="6">
        <f t="shared" si="37"/>
        <v>3040.86</v>
      </c>
      <c r="N71" s="6">
        <f t="shared" si="37"/>
        <v>3040.86</v>
      </c>
      <c r="O71" s="13">
        <v>14.15</v>
      </c>
    </row>
    <row r="72" spans="1:15" ht="12.75">
      <c r="A72" s="9">
        <v>62</v>
      </c>
      <c r="B72" s="9" t="s">
        <v>14</v>
      </c>
      <c r="C72" s="6">
        <f>SUM(D72:N72)</f>
        <v>10909.045999999998</v>
      </c>
      <c r="D72" s="6">
        <v>0</v>
      </c>
      <c r="E72" s="6">
        <v>0</v>
      </c>
      <c r="F72" s="6">
        <v>0</v>
      </c>
      <c r="G72" s="6">
        <v>0</v>
      </c>
      <c r="H72" s="6">
        <v>2485.246</v>
      </c>
      <c r="I72" s="6">
        <v>8253.8</v>
      </c>
      <c r="J72" s="6">
        <v>0</v>
      </c>
      <c r="K72" s="6">
        <v>170</v>
      </c>
      <c r="L72" s="6">
        <v>0</v>
      </c>
      <c r="M72" s="6">
        <v>0</v>
      </c>
      <c r="N72" s="6">
        <v>0</v>
      </c>
      <c r="O72" s="13"/>
    </row>
    <row r="73" spans="1:15" ht="12.75">
      <c r="A73" s="9">
        <v>63</v>
      </c>
      <c r="B73" s="9" t="s">
        <v>15</v>
      </c>
      <c r="C73" s="6">
        <f t="shared" si="29"/>
        <v>51259.465039999995</v>
      </c>
      <c r="D73" s="19">
        <v>3326.712</v>
      </c>
      <c r="E73" s="21">
        <v>3635.417</v>
      </c>
      <c r="F73" s="21">
        <v>3075.016</v>
      </c>
      <c r="G73" s="19">
        <v>2571.64</v>
      </c>
      <c r="H73" s="21">
        <v>4183.47004</v>
      </c>
      <c r="I73" s="21">
        <v>6355.815</v>
      </c>
      <c r="J73" s="21">
        <v>15104.776</v>
      </c>
      <c r="K73" s="21">
        <v>3884.039</v>
      </c>
      <c r="L73" s="21">
        <v>3040.86</v>
      </c>
      <c r="M73" s="21">
        <v>3040.86</v>
      </c>
      <c r="N73" s="21">
        <v>3040.86</v>
      </c>
      <c r="O73" s="13"/>
    </row>
    <row r="74" spans="1:15" ht="12.75">
      <c r="A74" s="9">
        <v>64</v>
      </c>
      <c r="B74" s="11" t="s">
        <v>66</v>
      </c>
      <c r="C74" s="6">
        <f t="shared" si="29"/>
        <v>0</v>
      </c>
      <c r="D74" s="6">
        <f>D75</f>
        <v>0</v>
      </c>
      <c r="E74" s="6">
        <f aca="true" t="shared" si="38" ref="E74:N74">E75</f>
        <v>0</v>
      </c>
      <c r="F74" s="6">
        <f t="shared" si="38"/>
        <v>0</v>
      </c>
      <c r="G74" s="6">
        <f t="shared" si="38"/>
        <v>0</v>
      </c>
      <c r="H74" s="6">
        <f t="shared" si="38"/>
        <v>0</v>
      </c>
      <c r="I74" s="6">
        <f t="shared" si="38"/>
        <v>0</v>
      </c>
      <c r="J74" s="6">
        <f t="shared" si="38"/>
        <v>0</v>
      </c>
      <c r="K74" s="6">
        <f t="shared" si="38"/>
        <v>0</v>
      </c>
      <c r="L74" s="6">
        <f t="shared" si="38"/>
        <v>0</v>
      </c>
      <c r="M74" s="6">
        <f t="shared" si="38"/>
        <v>0</v>
      </c>
      <c r="N74" s="6">
        <f t="shared" si="38"/>
        <v>0</v>
      </c>
      <c r="O74" s="13">
        <v>14.15</v>
      </c>
    </row>
    <row r="75" spans="1:15" ht="12.75">
      <c r="A75" s="9">
        <v>65</v>
      </c>
      <c r="B75" s="11" t="s">
        <v>18</v>
      </c>
      <c r="C75" s="6">
        <f t="shared" si="29"/>
        <v>0</v>
      </c>
      <c r="D75" s="19">
        <v>0</v>
      </c>
      <c r="E75" s="19">
        <v>0</v>
      </c>
      <c r="F75" s="19">
        <v>0</v>
      </c>
      <c r="G75" s="19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13"/>
    </row>
    <row r="76" spans="1:15" ht="25.5">
      <c r="A76" s="9">
        <v>66</v>
      </c>
      <c r="B76" s="11" t="s">
        <v>67</v>
      </c>
      <c r="C76" s="6">
        <f t="shared" si="29"/>
        <v>444.827</v>
      </c>
      <c r="D76" s="6">
        <f>D77</f>
        <v>0</v>
      </c>
      <c r="E76" s="6">
        <f aca="true" t="shared" si="39" ref="E76:N76">E77</f>
        <v>219.812</v>
      </c>
      <c r="F76" s="6">
        <f t="shared" si="39"/>
        <v>221.099</v>
      </c>
      <c r="G76" s="6">
        <f t="shared" si="39"/>
        <v>3.916</v>
      </c>
      <c r="H76" s="6">
        <f t="shared" si="39"/>
        <v>0</v>
      </c>
      <c r="I76" s="6">
        <f t="shared" si="39"/>
        <v>0</v>
      </c>
      <c r="J76" s="6">
        <f t="shared" si="39"/>
        <v>0</v>
      </c>
      <c r="K76" s="6">
        <f t="shared" si="39"/>
        <v>0</v>
      </c>
      <c r="L76" s="6">
        <f t="shared" si="39"/>
        <v>0</v>
      </c>
      <c r="M76" s="6">
        <f t="shared" si="39"/>
        <v>0</v>
      </c>
      <c r="N76" s="6">
        <f t="shared" si="39"/>
        <v>0</v>
      </c>
      <c r="O76" s="13">
        <v>15</v>
      </c>
    </row>
    <row r="77" spans="1:15" ht="12.75">
      <c r="A77" s="9">
        <v>67</v>
      </c>
      <c r="B77" s="11" t="s">
        <v>18</v>
      </c>
      <c r="C77" s="6">
        <f t="shared" si="29"/>
        <v>444.827</v>
      </c>
      <c r="D77" s="19">
        <v>0</v>
      </c>
      <c r="E77" s="21">
        <v>219.812</v>
      </c>
      <c r="F77" s="21">
        <v>221.099</v>
      </c>
      <c r="G77" s="19">
        <v>3.916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13"/>
    </row>
    <row r="78" spans="1:15" ht="12.75">
      <c r="A78" s="9">
        <v>68</v>
      </c>
      <c r="B78" s="34" t="s">
        <v>70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12.75">
      <c r="A79" s="9">
        <v>69</v>
      </c>
      <c r="B79" s="9" t="s">
        <v>16</v>
      </c>
      <c r="C79" s="6">
        <f>SUM(D79:N79)</f>
        <v>506391.384</v>
      </c>
      <c r="D79" s="6">
        <f>D80+D81</f>
        <v>8303</v>
      </c>
      <c r="E79" s="6">
        <f aca="true" t="shared" si="40" ref="E79:J79">E80+E81</f>
        <v>15871</v>
      </c>
      <c r="F79" s="6">
        <f t="shared" si="40"/>
        <v>27515.202</v>
      </c>
      <c r="G79" s="6">
        <f t="shared" si="40"/>
        <v>29935.178</v>
      </c>
      <c r="H79" s="6">
        <f t="shared" si="40"/>
        <v>26617.198999999997</v>
      </c>
      <c r="I79" s="6">
        <f t="shared" si="40"/>
        <v>58387.200000000004</v>
      </c>
      <c r="J79" s="6">
        <f t="shared" si="40"/>
        <v>82841</v>
      </c>
      <c r="K79" s="6">
        <f>K80+K81</f>
        <v>70413.296</v>
      </c>
      <c r="L79" s="6">
        <f>L80+L81</f>
        <v>69308.30900000001</v>
      </c>
      <c r="M79" s="6">
        <f>M80+M81</f>
        <v>58600</v>
      </c>
      <c r="N79" s="6">
        <f>N80+N81</f>
        <v>58600</v>
      </c>
      <c r="O79" s="13"/>
    </row>
    <row r="80" spans="1:15" ht="12.75">
      <c r="A80" s="9">
        <v>70</v>
      </c>
      <c r="B80" s="9" t="s">
        <v>14</v>
      </c>
      <c r="C80" s="6">
        <f>SUM(D80:N80)</f>
        <v>0</v>
      </c>
      <c r="D80" s="6">
        <f aca="true" t="shared" si="41" ref="D80:J80">D89+D92</f>
        <v>0</v>
      </c>
      <c r="E80" s="6">
        <f t="shared" si="41"/>
        <v>0</v>
      </c>
      <c r="F80" s="6">
        <f t="shared" si="41"/>
        <v>0</v>
      </c>
      <c r="G80" s="6">
        <f t="shared" si="41"/>
        <v>0</v>
      </c>
      <c r="H80" s="6">
        <f t="shared" si="41"/>
        <v>0</v>
      </c>
      <c r="I80" s="6">
        <f t="shared" si="41"/>
        <v>0</v>
      </c>
      <c r="J80" s="6">
        <f t="shared" si="41"/>
        <v>0</v>
      </c>
      <c r="K80" s="6">
        <f>K89+K92</f>
        <v>0</v>
      </c>
      <c r="L80" s="6">
        <f>L89+L92</f>
        <v>0</v>
      </c>
      <c r="M80" s="6">
        <f>M89+M92</f>
        <v>0</v>
      </c>
      <c r="N80" s="6">
        <f>N89+N92</f>
        <v>0</v>
      </c>
      <c r="O80" s="13"/>
    </row>
    <row r="81" spans="1:15" ht="12.75">
      <c r="A81" s="9">
        <v>71</v>
      </c>
      <c r="B81" s="9" t="s">
        <v>15</v>
      </c>
      <c r="C81" s="6">
        <f>SUM(D81:N81)</f>
        <v>506391.384</v>
      </c>
      <c r="D81" s="6">
        <f aca="true" t="shared" si="42" ref="D81:J81">D83+D85+D87+D90+D93+D97+D95</f>
        <v>8303</v>
      </c>
      <c r="E81" s="6">
        <f t="shared" si="42"/>
        <v>15871</v>
      </c>
      <c r="F81" s="6">
        <f t="shared" si="42"/>
        <v>27515.202</v>
      </c>
      <c r="G81" s="6">
        <f t="shared" si="42"/>
        <v>29935.178</v>
      </c>
      <c r="H81" s="6">
        <f t="shared" si="42"/>
        <v>26617.198999999997</v>
      </c>
      <c r="I81" s="6">
        <f t="shared" si="42"/>
        <v>58387.200000000004</v>
      </c>
      <c r="J81" s="6">
        <f t="shared" si="42"/>
        <v>82841</v>
      </c>
      <c r="K81" s="6">
        <f>K83+K85+K87+K90+K93+K97+K95</f>
        <v>70413.296</v>
      </c>
      <c r="L81" s="6">
        <f>L83+L85+L87+L90+L93+L97+L95</f>
        <v>69308.30900000001</v>
      </c>
      <c r="M81" s="6">
        <f>M83+M85+M87+M90+M93+M97+M95</f>
        <v>58600</v>
      </c>
      <c r="N81" s="6">
        <f>N83+N85+N87+N90+N93+N97+N95</f>
        <v>58600</v>
      </c>
      <c r="O81" s="13"/>
    </row>
    <row r="82" spans="1:15" ht="63.75">
      <c r="A82" s="9">
        <v>72</v>
      </c>
      <c r="B82" s="11" t="s">
        <v>50</v>
      </c>
      <c r="C82" s="6">
        <f aca="true" t="shared" si="43" ref="C82:C97">SUM(D82:N82)</f>
        <v>20446.472</v>
      </c>
      <c r="D82" s="6">
        <f>D83</f>
        <v>0</v>
      </c>
      <c r="E82" s="6">
        <f aca="true" t="shared" si="44" ref="E82:N82">E83</f>
        <v>298</v>
      </c>
      <c r="F82" s="6">
        <f t="shared" si="44"/>
        <v>2000</v>
      </c>
      <c r="G82" s="6">
        <f t="shared" si="44"/>
        <v>2000</v>
      </c>
      <c r="H82" s="6">
        <f t="shared" si="44"/>
        <v>0</v>
      </c>
      <c r="I82" s="6">
        <f t="shared" si="44"/>
        <v>298</v>
      </c>
      <c r="J82" s="6">
        <f t="shared" si="44"/>
        <v>49.72</v>
      </c>
      <c r="K82" s="6">
        <f t="shared" si="44"/>
        <v>800.752</v>
      </c>
      <c r="L82" s="6">
        <f t="shared" si="44"/>
        <v>5000</v>
      </c>
      <c r="M82" s="6">
        <f t="shared" si="44"/>
        <v>5000</v>
      </c>
      <c r="N82" s="6">
        <f t="shared" si="44"/>
        <v>5000</v>
      </c>
      <c r="O82" s="13" t="s">
        <v>83</v>
      </c>
    </row>
    <row r="83" spans="1:15" ht="12.75">
      <c r="A83" s="9">
        <v>73</v>
      </c>
      <c r="B83" s="11" t="s">
        <v>18</v>
      </c>
      <c r="C83" s="6">
        <f t="shared" si="43"/>
        <v>20446.472</v>
      </c>
      <c r="D83" s="19">
        <v>0</v>
      </c>
      <c r="E83" s="21">
        <v>298</v>
      </c>
      <c r="F83" s="21">
        <v>2000</v>
      </c>
      <c r="G83" s="19">
        <v>2000</v>
      </c>
      <c r="H83" s="19">
        <v>0</v>
      </c>
      <c r="I83" s="19">
        <v>298</v>
      </c>
      <c r="J83" s="19">
        <v>49.72</v>
      </c>
      <c r="K83" s="19">
        <v>800.752</v>
      </c>
      <c r="L83" s="19">
        <v>5000</v>
      </c>
      <c r="M83" s="19">
        <v>5000</v>
      </c>
      <c r="N83" s="19">
        <v>5000</v>
      </c>
      <c r="O83" s="13"/>
    </row>
    <row r="84" spans="1:15" ht="51">
      <c r="A84" s="9">
        <v>74</v>
      </c>
      <c r="B84" s="11" t="s">
        <v>51</v>
      </c>
      <c r="C84" s="6">
        <f t="shared" si="43"/>
        <v>106300.23866</v>
      </c>
      <c r="D84" s="6">
        <f aca="true" t="shared" si="45" ref="D84:N84">D85</f>
        <v>3692.038</v>
      </c>
      <c r="E84" s="6">
        <f t="shared" si="45"/>
        <v>5196.604</v>
      </c>
      <c r="F84" s="6">
        <f t="shared" si="45"/>
        <v>8967.245</v>
      </c>
      <c r="G84" s="6">
        <f t="shared" si="45"/>
        <v>8659.231</v>
      </c>
      <c r="H84" s="6">
        <f t="shared" si="45"/>
        <v>8215.91466</v>
      </c>
      <c r="I84" s="6">
        <f t="shared" si="45"/>
        <v>11821.15</v>
      </c>
      <c r="J84" s="6">
        <f t="shared" si="45"/>
        <v>10970.202</v>
      </c>
      <c r="K84" s="6">
        <f t="shared" si="45"/>
        <v>9777.854</v>
      </c>
      <c r="L84" s="6">
        <f t="shared" si="45"/>
        <v>13000</v>
      </c>
      <c r="M84" s="6">
        <f t="shared" si="45"/>
        <v>13000</v>
      </c>
      <c r="N84" s="6">
        <f t="shared" si="45"/>
        <v>13000</v>
      </c>
      <c r="O84" s="13">
        <v>17</v>
      </c>
    </row>
    <row r="85" spans="1:15" ht="12.75">
      <c r="A85" s="9">
        <v>75</v>
      </c>
      <c r="B85" s="11" t="s">
        <v>18</v>
      </c>
      <c r="C85" s="6">
        <f t="shared" si="43"/>
        <v>106300.23866</v>
      </c>
      <c r="D85" s="19">
        <v>3692.038</v>
      </c>
      <c r="E85" s="21">
        <v>5196.604</v>
      </c>
      <c r="F85" s="21">
        <v>8967.245</v>
      </c>
      <c r="G85" s="19">
        <v>8659.231</v>
      </c>
      <c r="H85" s="21">
        <v>8215.91466</v>
      </c>
      <c r="I85" s="21">
        <v>11821.15</v>
      </c>
      <c r="J85" s="21">
        <v>10970.202</v>
      </c>
      <c r="K85" s="21">
        <v>9777.854</v>
      </c>
      <c r="L85" s="21">
        <v>13000</v>
      </c>
      <c r="M85" s="21">
        <v>13000</v>
      </c>
      <c r="N85" s="21">
        <v>13000</v>
      </c>
      <c r="O85" s="13"/>
    </row>
    <row r="86" spans="1:15" ht="51">
      <c r="A86" s="9">
        <v>76</v>
      </c>
      <c r="B86" s="11" t="s">
        <v>52</v>
      </c>
      <c r="C86" s="6">
        <f t="shared" si="43"/>
        <v>277999.06266</v>
      </c>
      <c r="D86" s="6">
        <f aca="true" t="shared" si="46" ref="D86:N86">D87</f>
        <v>4129.128</v>
      </c>
      <c r="E86" s="6">
        <f t="shared" si="46"/>
        <v>2280.911</v>
      </c>
      <c r="F86" s="6">
        <f t="shared" si="46"/>
        <v>12676.929</v>
      </c>
      <c r="G86" s="6">
        <f t="shared" si="46"/>
        <v>9914.21</v>
      </c>
      <c r="H86" s="6">
        <f t="shared" si="46"/>
        <v>17505.64966</v>
      </c>
      <c r="I86" s="6">
        <f t="shared" si="46"/>
        <v>43513.05</v>
      </c>
      <c r="J86" s="6">
        <f t="shared" si="46"/>
        <v>40967.578</v>
      </c>
      <c r="K86" s="6">
        <f t="shared" si="46"/>
        <v>29406.288</v>
      </c>
      <c r="L86" s="6">
        <f t="shared" si="46"/>
        <v>40005.319</v>
      </c>
      <c r="M86" s="6">
        <f t="shared" si="46"/>
        <v>38800</v>
      </c>
      <c r="N86" s="6">
        <f t="shared" si="46"/>
        <v>38800</v>
      </c>
      <c r="O86" s="13">
        <v>18</v>
      </c>
    </row>
    <row r="87" spans="1:15" ht="12.75">
      <c r="A87" s="9">
        <v>77</v>
      </c>
      <c r="B87" s="11" t="s">
        <v>18</v>
      </c>
      <c r="C87" s="6">
        <f t="shared" si="43"/>
        <v>277999.06266</v>
      </c>
      <c r="D87" s="19">
        <v>4129.128</v>
      </c>
      <c r="E87" s="21">
        <v>2280.911</v>
      </c>
      <c r="F87" s="21">
        <v>12676.929</v>
      </c>
      <c r="G87" s="19">
        <v>9914.21</v>
      </c>
      <c r="H87" s="21">
        <v>17505.64966</v>
      </c>
      <c r="I87" s="21">
        <v>43513.05</v>
      </c>
      <c r="J87" s="21">
        <v>40967.578</v>
      </c>
      <c r="K87" s="21">
        <v>29406.288</v>
      </c>
      <c r="L87" s="21">
        <v>40005.319</v>
      </c>
      <c r="M87" s="21">
        <v>38800</v>
      </c>
      <c r="N87" s="21">
        <v>38800</v>
      </c>
      <c r="O87" s="13"/>
    </row>
    <row r="88" spans="1:15" ht="38.25">
      <c r="A88" s="9">
        <v>78</v>
      </c>
      <c r="B88" s="11" t="s">
        <v>53</v>
      </c>
      <c r="C88" s="6">
        <f t="shared" si="43"/>
        <v>0</v>
      </c>
      <c r="D88" s="6">
        <f>D89+D90</f>
        <v>0</v>
      </c>
      <c r="E88" s="6">
        <f aca="true" t="shared" si="47" ref="E88:J88">E89+E90</f>
        <v>0</v>
      </c>
      <c r="F88" s="6">
        <f t="shared" si="47"/>
        <v>0</v>
      </c>
      <c r="G88" s="6">
        <f t="shared" si="47"/>
        <v>0</v>
      </c>
      <c r="H88" s="6">
        <f t="shared" si="47"/>
        <v>0</v>
      </c>
      <c r="I88" s="6">
        <f t="shared" si="47"/>
        <v>0</v>
      </c>
      <c r="J88" s="6">
        <f t="shared" si="47"/>
        <v>0</v>
      </c>
      <c r="K88" s="6">
        <f>K89+K90</f>
        <v>0</v>
      </c>
      <c r="L88" s="6">
        <f>L89+L90</f>
        <v>0</v>
      </c>
      <c r="M88" s="6">
        <f>M89+M90</f>
        <v>0</v>
      </c>
      <c r="N88" s="6">
        <f>N89+N90</f>
        <v>0</v>
      </c>
      <c r="O88" s="13">
        <v>18.19</v>
      </c>
    </row>
    <row r="89" spans="1:15" ht="12.75">
      <c r="A89" s="9">
        <v>79</v>
      </c>
      <c r="B89" s="11" t="s">
        <v>21</v>
      </c>
      <c r="C89" s="6">
        <f t="shared" si="43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13"/>
    </row>
    <row r="90" spans="1:15" ht="12.75">
      <c r="A90" s="9">
        <v>80</v>
      </c>
      <c r="B90" s="11" t="s">
        <v>18</v>
      </c>
      <c r="C90" s="6">
        <f t="shared" si="43"/>
        <v>0</v>
      </c>
      <c r="D90" s="19">
        <v>0</v>
      </c>
      <c r="E90" s="19">
        <v>0</v>
      </c>
      <c r="F90" s="19">
        <v>0</v>
      </c>
      <c r="G90" s="19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13"/>
    </row>
    <row r="91" spans="1:15" ht="38.25">
      <c r="A91" s="9">
        <v>81</v>
      </c>
      <c r="B91" s="11" t="s">
        <v>54</v>
      </c>
      <c r="C91" s="6">
        <f t="shared" si="43"/>
        <v>76335.84800000001</v>
      </c>
      <c r="D91" s="6">
        <f>D92+D93</f>
        <v>0</v>
      </c>
      <c r="E91" s="6">
        <f aca="true" t="shared" si="48" ref="E91:N91">E92+E93</f>
        <v>5276.339</v>
      </c>
      <c r="F91" s="6">
        <f t="shared" si="48"/>
        <v>1046.879</v>
      </c>
      <c r="G91" s="6">
        <f t="shared" si="48"/>
        <v>0</v>
      </c>
      <c r="H91" s="6">
        <f t="shared" si="48"/>
        <v>0</v>
      </c>
      <c r="I91" s="6">
        <f t="shared" si="48"/>
        <v>0</v>
      </c>
      <c r="J91" s="6">
        <f t="shared" si="48"/>
        <v>30300</v>
      </c>
      <c r="K91" s="6">
        <f t="shared" si="48"/>
        <v>30209.64</v>
      </c>
      <c r="L91" s="6">
        <f t="shared" si="48"/>
        <v>9502.99</v>
      </c>
      <c r="M91" s="6">
        <f t="shared" si="48"/>
        <v>0</v>
      </c>
      <c r="N91" s="6">
        <f t="shared" si="48"/>
        <v>0</v>
      </c>
      <c r="O91" s="13" t="s">
        <v>84</v>
      </c>
    </row>
    <row r="92" spans="1:15" ht="12.75">
      <c r="A92" s="9">
        <v>82</v>
      </c>
      <c r="B92" s="11" t="s">
        <v>21</v>
      </c>
      <c r="C92" s="6">
        <f t="shared" si="43"/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13"/>
    </row>
    <row r="93" spans="1:15" ht="12.75">
      <c r="A93" s="9">
        <v>83</v>
      </c>
      <c r="B93" s="11" t="s">
        <v>18</v>
      </c>
      <c r="C93" s="6">
        <f t="shared" si="43"/>
        <v>76335.84800000001</v>
      </c>
      <c r="D93" s="19">
        <v>0</v>
      </c>
      <c r="E93" s="21">
        <v>5276.339</v>
      </c>
      <c r="F93" s="21">
        <v>1046.879</v>
      </c>
      <c r="G93" s="19">
        <v>0</v>
      </c>
      <c r="H93" s="21">
        <v>0</v>
      </c>
      <c r="I93" s="21">
        <v>0</v>
      </c>
      <c r="J93" s="21">
        <v>30300</v>
      </c>
      <c r="K93" s="21">
        <v>30209.64</v>
      </c>
      <c r="L93" s="21">
        <v>9502.99</v>
      </c>
      <c r="M93" s="21">
        <v>0</v>
      </c>
      <c r="N93" s="21">
        <v>0</v>
      </c>
      <c r="O93" s="13"/>
    </row>
    <row r="94" spans="1:15" ht="51">
      <c r="A94" s="9">
        <v>84</v>
      </c>
      <c r="B94" s="11" t="s">
        <v>55</v>
      </c>
      <c r="C94" s="6">
        <f t="shared" si="43"/>
        <v>18947.762679999996</v>
      </c>
      <c r="D94" s="6">
        <f aca="true" t="shared" si="49" ref="D94:N94">D95</f>
        <v>481.834</v>
      </c>
      <c r="E94" s="6">
        <f t="shared" si="49"/>
        <v>2819.146</v>
      </c>
      <c r="F94" s="6">
        <f t="shared" si="49"/>
        <v>2824.149</v>
      </c>
      <c r="G94" s="6">
        <f t="shared" si="49"/>
        <v>9361.737</v>
      </c>
      <c r="H94" s="6">
        <f t="shared" si="49"/>
        <v>413.63468</v>
      </c>
      <c r="I94" s="6">
        <f t="shared" si="49"/>
        <v>475</v>
      </c>
      <c r="J94" s="6">
        <f t="shared" si="49"/>
        <v>553.5</v>
      </c>
      <c r="K94" s="6">
        <f t="shared" si="49"/>
        <v>218.762</v>
      </c>
      <c r="L94" s="6">
        <f t="shared" si="49"/>
        <v>600</v>
      </c>
      <c r="M94" s="6">
        <f t="shared" si="49"/>
        <v>600</v>
      </c>
      <c r="N94" s="6">
        <f t="shared" si="49"/>
        <v>600</v>
      </c>
      <c r="O94" s="13">
        <v>17.18</v>
      </c>
    </row>
    <row r="95" spans="1:15" ht="12.75">
      <c r="A95" s="9">
        <v>85</v>
      </c>
      <c r="B95" s="11" t="s">
        <v>18</v>
      </c>
      <c r="C95" s="6">
        <f t="shared" si="43"/>
        <v>18947.762679999996</v>
      </c>
      <c r="D95" s="19">
        <v>481.834</v>
      </c>
      <c r="E95" s="21">
        <v>2819.146</v>
      </c>
      <c r="F95" s="21">
        <v>2824.149</v>
      </c>
      <c r="G95" s="19">
        <v>9361.737</v>
      </c>
      <c r="H95" s="21">
        <v>413.63468</v>
      </c>
      <c r="I95" s="21">
        <v>475</v>
      </c>
      <c r="J95" s="21">
        <v>553.5</v>
      </c>
      <c r="K95" s="21">
        <v>218.762</v>
      </c>
      <c r="L95" s="21">
        <v>600</v>
      </c>
      <c r="M95" s="21">
        <v>600</v>
      </c>
      <c r="N95" s="21">
        <v>600</v>
      </c>
      <c r="O95" s="13"/>
    </row>
    <row r="96" spans="1:15" ht="51">
      <c r="A96" s="9">
        <v>86</v>
      </c>
      <c r="B96" s="11" t="s">
        <v>56</v>
      </c>
      <c r="C96" s="6">
        <f t="shared" si="43"/>
        <v>6362</v>
      </c>
      <c r="D96" s="6">
        <f aca="true" t="shared" si="50" ref="D96:N96">D97</f>
        <v>0</v>
      </c>
      <c r="E96" s="6">
        <f t="shared" si="50"/>
        <v>0</v>
      </c>
      <c r="F96" s="6">
        <f t="shared" si="50"/>
        <v>0</v>
      </c>
      <c r="G96" s="6">
        <f t="shared" si="50"/>
        <v>0</v>
      </c>
      <c r="H96" s="6">
        <f t="shared" si="50"/>
        <v>482</v>
      </c>
      <c r="I96" s="6">
        <f t="shared" si="50"/>
        <v>2280</v>
      </c>
      <c r="J96" s="6">
        <f t="shared" si="50"/>
        <v>0</v>
      </c>
      <c r="K96" s="6">
        <f t="shared" si="50"/>
        <v>0</v>
      </c>
      <c r="L96" s="6">
        <f t="shared" si="50"/>
        <v>1200</v>
      </c>
      <c r="M96" s="6">
        <f t="shared" si="50"/>
        <v>1200</v>
      </c>
      <c r="N96" s="6">
        <f t="shared" si="50"/>
        <v>1200</v>
      </c>
      <c r="O96" s="1" t="s">
        <v>85</v>
      </c>
    </row>
    <row r="97" spans="1:15" ht="12.75">
      <c r="A97" s="9">
        <v>87</v>
      </c>
      <c r="B97" s="11" t="s">
        <v>18</v>
      </c>
      <c r="C97" s="21">
        <f t="shared" si="43"/>
        <v>6362</v>
      </c>
      <c r="D97" s="21">
        <v>0</v>
      </c>
      <c r="E97" s="21">
        <v>0</v>
      </c>
      <c r="F97" s="21">
        <v>0</v>
      </c>
      <c r="G97" s="21">
        <v>0</v>
      </c>
      <c r="H97" s="21">
        <v>482</v>
      </c>
      <c r="I97" s="21">
        <v>2280</v>
      </c>
      <c r="J97" s="21">
        <v>0</v>
      </c>
      <c r="K97" s="21">
        <v>0</v>
      </c>
      <c r="L97" s="21">
        <v>1200</v>
      </c>
      <c r="M97" s="21">
        <v>1200</v>
      </c>
      <c r="N97" s="21">
        <v>1200</v>
      </c>
      <c r="O97" s="13"/>
    </row>
    <row r="98" spans="1:15" ht="26.25" customHeight="1">
      <c r="A98" s="9">
        <v>88</v>
      </c>
      <c r="B98" s="35" t="s">
        <v>25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2.75">
      <c r="A99" s="9">
        <v>89</v>
      </c>
      <c r="B99" s="9" t="s">
        <v>16</v>
      </c>
      <c r="C99" s="6">
        <f>SUM(D99:N99)</f>
        <v>1124677.2750000001</v>
      </c>
      <c r="D99" s="6">
        <f>D100+D101+D102</f>
        <v>83273.76199999999</v>
      </c>
      <c r="E99" s="6">
        <f aca="true" t="shared" si="51" ref="E99:J99">E100+E101+E102</f>
        <v>87591.541</v>
      </c>
      <c r="F99" s="6">
        <f>F100+F101+F102</f>
        <v>95588.98599999999</v>
      </c>
      <c r="G99" s="6">
        <f t="shared" si="51"/>
        <v>102044.20599999999</v>
      </c>
      <c r="H99" s="6">
        <f>H100+H101+H102</f>
        <v>102197.72899999999</v>
      </c>
      <c r="I99" s="6">
        <f t="shared" si="51"/>
        <v>101440.15900000001</v>
      </c>
      <c r="J99" s="6">
        <f t="shared" si="51"/>
        <v>102107.389</v>
      </c>
      <c r="K99" s="6">
        <f>K100+K101+K102</f>
        <v>110250.401</v>
      </c>
      <c r="L99" s="6">
        <f>L100+L101+L102</f>
        <v>109717.42500000002</v>
      </c>
      <c r="M99" s="6">
        <f>M100+M101+M102</f>
        <v>113718.442</v>
      </c>
      <c r="N99" s="6">
        <f>N100+N101+N102</f>
        <v>116747.235</v>
      </c>
      <c r="O99" s="13"/>
    </row>
    <row r="100" spans="1:15" ht="12.75">
      <c r="A100" s="9">
        <v>90</v>
      </c>
      <c r="B100" s="9" t="s">
        <v>13</v>
      </c>
      <c r="C100" s="6">
        <f aca="true" t="shared" si="52" ref="C100:C114">SUM(D100:N100)</f>
        <v>104719.6</v>
      </c>
      <c r="D100" s="6">
        <f aca="true" t="shared" si="53" ref="D100:J100">D108+D114</f>
        <v>9894</v>
      </c>
      <c r="E100" s="6">
        <f t="shared" si="53"/>
        <v>9079</v>
      </c>
      <c r="F100" s="6">
        <f t="shared" si="53"/>
        <v>10495.8</v>
      </c>
      <c r="G100" s="6">
        <f t="shared" si="53"/>
        <v>11327.9</v>
      </c>
      <c r="H100" s="6">
        <f t="shared" si="53"/>
        <v>11908.7</v>
      </c>
      <c r="I100" s="6">
        <f t="shared" si="53"/>
        <v>8489.6</v>
      </c>
      <c r="J100" s="6">
        <f t="shared" si="53"/>
        <v>8620.199999999999</v>
      </c>
      <c r="K100" s="6">
        <f>K108+K114</f>
        <v>9216.8</v>
      </c>
      <c r="L100" s="6">
        <f>L108+L114</f>
        <v>8562.599999999999</v>
      </c>
      <c r="M100" s="6">
        <f>M108+M114</f>
        <v>8562.300000000001</v>
      </c>
      <c r="N100" s="6">
        <f>N108+N114</f>
        <v>8562.7</v>
      </c>
      <c r="O100" s="13"/>
    </row>
    <row r="101" spans="1:15" ht="12.75">
      <c r="A101" s="9">
        <v>91</v>
      </c>
      <c r="B101" s="9" t="s">
        <v>26</v>
      </c>
      <c r="C101" s="6">
        <f t="shared" si="52"/>
        <v>1017655.465</v>
      </c>
      <c r="D101" s="6">
        <f aca="true" t="shared" si="54" ref="D101:J101">D104+D106+D112</f>
        <v>72949.76199999999</v>
      </c>
      <c r="E101" s="6">
        <f t="shared" si="54"/>
        <v>78099.041</v>
      </c>
      <c r="F101" s="6">
        <f t="shared" si="54"/>
        <v>84601.18599999999</v>
      </c>
      <c r="G101" s="6">
        <f t="shared" si="54"/>
        <v>90216.306</v>
      </c>
      <c r="H101" s="6">
        <f t="shared" si="54"/>
        <v>89839.029</v>
      </c>
      <c r="I101" s="6">
        <f t="shared" si="54"/>
        <v>92933.849</v>
      </c>
      <c r="J101" s="6">
        <f t="shared" si="54"/>
        <v>93487.189</v>
      </c>
      <c r="K101" s="6">
        <f>K104+K106+K112</f>
        <v>101033.601</v>
      </c>
      <c r="L101" s="6">
        <f>L104+L106+L112</f>
        <v>101154.82500000001</v>
      </c>
      <c r="M101" s="6">
        <f>M104+M106+M112</f>
        <v>105156.14199999999</v>
      </c>
      <c r="N101" s="6">
        <f>N104+N106+N112</f>
        <v>108184.535</v>
      </c>
      <c r="O101" s="13"/>
    </row>
    <row r="102" spans="1:15" ht="12.75">
      <c r="A102" s="9">
        <v>92</v>
      </c>
      <c r="B102" s="9" t="s">
        <v>36</v>
      </c>
      <c r="C102" s="6">
        <f t="shared" si="52"/>
        <v>2302.21</v>
      </c>
      <c r="D102" s="6">
        <f>D110</f>
        <v>430</v>
      </c>
      <c r="E102" s="6">
        <f aca="true" t="shared" si="55" ref="E102:J102">E110</f>
        <v>413.5</v>
      </c>
      <c r="F102" s="6">
        <f t="shared" si="55"/>
        <v>492</v>
      </c>
      <c r="G102" s="6">
        <f t="shared" si="55"/>
        <v>500</v>
      </c>
      <c r="H102" s="6">
        <f t="shared" si="55"/>
        <v>450</v>
      </c>
      <c r="I102" s="6">
        <f t="shared" si="55"/>
        <v>16.71</v>
      </c>
      <c r="J102" s="6">
        <f t="shared" si="55"/>
        <v>0</v>
      </c>
      <c r="K102" s="6">
        <f>K110</f>
        <v>0</v>
      </c>
      <c r="L102" s="6">
        <f>L110</f>
        <v>0</v>
      </c>
      <c r="M102" s="6">
        <f>M110</f>
        <v>0</v>
      </c>
      <c r="N102" s="6">
        <f>N110</f>
        <v>0</v>
      </c>
      <c r="O102" s="13"/>
    </row>
    <row r="103" spans="1:15" ht="190.5" customHeight="1">
      <c r="A103" s="9">
        <v>93</v>
      </c>
      <c r="B103" s="11" t="s">
        <v>57</v>
      </c>
      <c r="C103" s="6">
        <f t="shared" si="52"/>
        <v>146746.587</v>
      </c>
      <c r="D103" s="6">
        <f aca="true" t="shared" si="56" ref="D103:N103">D104</f>
        <v>8302.539</v>
      </c>
      <c r="E103" s="6">
        <f t="shared" si="56"/>
        <v>8677.962</v>
      </c>
      <c r="F103" s="6">
        <f t="shared" si="56"/>
        <v>9842.04</v>
      </c>
      <c r="G103" s="6">
        <f t="shared" si="56"/>
        <v>12759.912</v>
      </c>
      <c r="H103" s="6">
        <f t="shared" si="56"/>
        <v>12399.727</v>
      </c>
      <c r="I103" s="6">
        <f t="shared" si="56"/>
        <v>12716.701</v>
      </c>
      <c r="J103" s="6">
        <f t="shared" si="56"/>
        <v>12619.853</v>
      </c>
      <c r="K103" s="6">
        <f t="shared" si="56"/>
        <v>13688.067</v>
      </c>
      <c r="L103" s="6">
        <f t="shared" si="56"/>
        <v>17856.176</v>
      </c>
      <c r="M103" s="6">
        <f t="shared" si="56"/>
        <v>18570.371</v>
      </c>
      <c r="N103" s="6">
        <f t="shared" si="56"/>
        <v>19313.239</v>
      </c>
      <c r="O103" s="13">
        <v>22</v>
      </c>
    </row>
    <row r="104" spans="1:15" ht="12.75">
      <c r="A104" s="9">
        <v>94</v>
      </c>
      <c r="B104" s="11" t="s">
        <v>21</v>
      </c>
      <c r="C104" s="6">
        <f t="shared" si="52"/>
        <v>146746.587</v>
      </c>
      <c r="D104" s="6">
        <v>8302.539</v>
      </c>
      <c r="E104" s="21">
        <v>8677.962</v>
      </c>
      <c r="F104" s="21">
        <v>9842.04</v>
      </c>
      <c r="G104" s="21">
        <v>12759.912</v>
      </c>
      <c r="H104" s="21">
        <v>12399.727</v>
      </c>
      <c r="I104" s="21">
        <v>12716.701</v>
      </c>
      <c r="J104" s="21">
        <v>12619.853</v>
      </c>
      <c r="K104" s="21">
        <v>13688.067</v>
      </c>
      <c r="L104" s="21">
        <v>17856.176</v>
      </c>
      <c r="M104" s="21">
        <v>18570.371</v>
      </c>
      <c r="N104" s="21">
        <v>19313.239</v>
      </c>
      <c r="O104" s="9"/>
    </row>
    <row r="105" spans="1:15" ht="216.75">
      <c r="A105" s="9">
        <v>95</v>
      </c>
      <c r="B105" s="11" t="s">
        <v>58</v>
      </c>
      <c r="C105" s="6">
        <f t="shared" si="52"/>
        <v>870283.978</v>
      </c>
      <c r="D105" s="6">
        <f>D106</f>
        <v>64148.323</v>
      </c>
      <c r="E105" s="6">
        <f aca="true" t="shared" si="57" ref="E105:N105">E106</f>
        <v>69400.079</v>
      </c>
      <c r="F105" s="6">
        <f t="shared" si="57"/>
        <v>74759.146</v>
      </c>
      <c r="G105" s="6">
        <f t="shared" si="57"/>
        <v>77456.394</v>
      </c>
      <c r="H105" s="6">
        <f t="shared" si="57"/>
        <v>77439.302</v>
      </c>
      <c r="I105" s="6">
        <f t="shared" si="57"/>
        <v>80217.148</v>
      </c>
      <c r="J105" s="6">
        <f t="shared" si="57"/>
        <v>80867.336</v>
      </c>
      <c r="K105" s="6">
        <f t="shared" si="57"/>
        <v>87345.534</v>
      </c>
      <c r="L105" s="6">
        <f t="shared" si="57"/>
        <v>83263.649</v>
      </c>
      <c r="M105" s="6">
        <f t="shared" si="57"/>
        <v>86550.771</v>
      </c>
      <c r="N105" s="6">
        <f t="shared" si="57"/>
        <v>88836.296</v>
      </c>
      <c r="O105" s="13">
        <v>21</v>
      </c>
    </row>
    <row r="106" spans="1:15" ht="12.75">
      <c r="A106" s="9">
        <v>96</v>
      </c>
      <c r="B106" s="11" t="s">
        <v>27</v>
      </c>
      <c r="C106" s="6">
        <f t="shared" si="52"/>
        <v>870283.978</v>
      </c>
      <c r="D106" s="21">
        <v>64148.323</v>
      </c>
      <c r="E106" s="21">
        <v>69400.079</v>
      </c>
      <c r="F106" s="21">
        <v>74759.146</v>
      </c>
      <c r="G106" s="21">
        <v>77456.394</v>
      </c>
      <c r="H106" s="21">
        <v>77439.302</v>
      </c>
      <c r="I106" s="21">
        <v>80217.148</v>
      </c>
      <c r="J106" s="21">
        <v>80867.336</v>
      </c>
      <c r="K106" s="21">
        <v>87345.534</v>
      </c>
      <c r="L106" s="21">
        <v>83263.649</v>
      </c>
      <c r="M106" s="21">
        <v>86550.771</v>
      </c>
      <c r="N106" s="21">
        <v>88836.296</v>
      </c>
      <c r="O106" s="9"/>
    </row>
    <row r="107" spans="1:15" ht="204">
      <c r="A107" s="9">
        <v>97</v>
      </c>
      <c r="B107" s="11" t="s">
        <v>59</v>
      </c>
      <c r="C107" s="6">
        <f t="shared" si="52"/>
        <v>104538.40000000001</v>
      </c>
      <c r="D107" s="6">
        <f aca="true" t="shared" si="58" ref="D107:N107">D108</f>
        <v>9894</v>
      </c>
      <c r="E107" s="6">
        <f t="shared" si="58"/>
        <v>9079</v>
      </c>
      <c r="F107" s="6">
        <f t="shared" si="58"/>
        <v>10491</v>
      </c>
      <c r="G107" s="6">
        <f t="shared" si="58"/>
        <v>11257</v>
      </c>
      <c r="H107" s="6">
        <f t="shared" si="58"/>
        <v>11897</v>
      </c>
      <c r="I107" s="6">
        <f t="shared" si="58"/>
        <v>8477</v>
      </c>
      <c r="J107" s="6">
        <f t="shared" si="58"/>
        <v>8609.9</v>
      </c>
      <c r="K107" s="6">
        <f t="shared" si="58"/>
        <v>9200</v>
      </c>
      <c r="L107" s="6">
        <f t="shared" si="58"/>
        <v>8545.3</v>
      </c>
      <c r="M107" s="6">
        <f t="shared" si="58"/>
        <v>8544.1</v>
      </c>
      <c r="N107" s="6">
        <f t="shared" si="58"/>
        <v>8544.1</v>
      </c>
      <c r="O107" s="13">
        <v>21</v>
      </c>
    </row>
    <row r="108" spans="1:15" ht="12.75">
      <c r="A108" s="9">
        <v>98</v>
      </c>
      <c r="B108" s="11" t="s">
        <v>13</v>
      </c>
      <c r="C108" s="6">
        <f t="shared" si="52"/>
        <v>104538.40000000001</v>
      </c>
      <c r="D108" s="6">
        <v>9894</v>
      </c>
      <c r="E108" s="21">
        <v>9079</v>
      </c>
      <c r="F108" s="21">
        <v>10491</v>
      </c>
      <c r="G108" s="21">
        <v>11257</v>
      </c>
      <c r="H108" s="21">
        <v>11897</v>
      </c>
      <c r="I108" s="21">
        <v>8477</v>
      </c>
      <c r="J108" s="21">
        <v>8609.9</v>
      </c>
      <c r="K108" s="21">
        <v>9200</v>
      </c>
      <c r="L108" s="21">
        <v>8545.3</v>
      </c>
      <c r="M108" s="21">
        <v>8544.1</v>
      </c>
      <c r="N108" s="21">
        <v>8544.1</v>
      </c>
      <c r="O108" s="15"/>
    </row>
    <row r="109" spans="1:15" ht="25.5">
      <c r="A109" s="9">
        <v>99</v>
      </c>
      <c r="B109" s="11" t="s">
        <v>60</v>
      </c>
      <c r="C109" s="6">
        <f t="shared" si="52"/>
        <v>2302.21</v>
      </c>
      <c r="D109" s="6">
        <f aca="true" t="shared" si="59" ref="D109:N109">D110</f>
        <v>430</v>
      </c>
      <c r="E109" s="6">
        <f t="shared" si="59"/>
        <v>413.5</v>
      </c>
      <c r="F109" s="6">
        <f t="shared" si="59"/>
        <v>492</v>
      </c>
      <c r="G109" s="6">
        <f t="shared" si="59"/>
        <v>500</v>
      </c>
      <c r="H109" s="6">
        <f t="shared" si="59"/>
        <v>450</v>
      </c>
      <c r="I109" s="6">
        <f t="shared" si="59"/>
        <v>16.71</v>
      </c>
      <c r="J109" s="6">
        <f t="shared" si="59"/>
        <v>0</v>
      </c>
      <c r="K109" s="6">
        <f t="shared" si="59"/>
        <v>0</v>
      </c>
      <c r="L109" s="6">
        <f t="shared" si="59"/>
        <v>0</v>
      </c>
      <c r="M109" s="6">
        <f t="shared" si="59"/>
        <v>0</v>
      </c>
      <c r="N109" s="6">
        <f t="shared" si="59"/>
        <v>0</v>
      </c>
      <c r="O109" s="13">
        <v>24</v>
      </c>
    </row>
    <row r="110" spans="1:15" ht="12.75">
      <c r="A110" s="9">
        <v>100</v>
      </c>
      <c r="B110" s="11" t="s">
        <v>18</v>
      </c>
      <c r="C110" s="6">
        <f t="shared" si="52"/>
        <v>2302.21</v>
      </c>
      <c r="D110" s="19">
        <v>430</v>
      </c>
      <c r="E110" s="19">
        <v>413.5</v>
      </c>
      <c r="F110" s="21">
        <v>492</v>
      </c>
      <c r="G110" s="19">
        <v>500</v>
      </c>
      <c r="H110" s="21">
        <v>450</v>
      </c>
      <c r="I110" s="21">
        <v>16.71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13"/>
    </row>
    <row r="111" spans="1:15" ht="114.75">
      <c r="A111" s="9">
        <v>101</v>
      </c>
      <c r="B111" s="11" t="s">
        <v>61</v>
      </c>
      <c r="C111" s="6">
        <f t="shared" si="52"/>
        <v>624.9</v>
      </c>
      <c r="D111" s="6">
        <f aca="true" t="shared" si="60" ref="D111:N111">D112</f>
        <v>498.9</v>
      </c>
      <c r="E111" s="6">
        <f t="shared" si="60"/>
        <v>21</v>
      </c>
      <c r="F111" s="6">
        <f t="shared" si="60"/>
        <v>0</v>
      </c>
      <c r="G111" s="6">
        <f t="shared" si="60"/>
        <v>0</v>
      </c>
      <c r="H111" s="6">
        <f t="shared" si="60"/>
        <v>0</v>
      </c>
      <c r="I111" s="6">
        <f t="shared" si="60"/>
        <v>0</v>
      </c>
      <c r="J111" s="6">
        <f t="shared" si="60"/>
        <v>0</v>
      </c>
      <c r="K111" s="6">
        <f t="shared" si="60"/>
        <v>0</v>
      </c>
      <c r="L111" s="6">
        <f t="shared" si="60"/>
        <v>35</v>
      </c>
      <c r="M111" s="6">
        <f t="shared" si="60"/>
        <v>35</v>
      </c>
      <c r="N111" s="6">
        <f t="shared" si="60"/>
        <v>35</v>
      </c>
      <c r="O111" s="15"/>
    </row>
    <row r="112" spans="1:15" ht="12.75">
      <c r="A112" s="9">
        <v>102</v>
      </c>
      <c r="B112" s="6" t="s">
        <v>34</v>
      </c>
      <c r="C112" s="6">
        <f t="shared" si="52"/>
        <v>624.9</v>
      </c>
      <c r="D112" s="19">
        <v>498.9</v>
      </c>
      <c r="E112" s="21">
        <v>21</v>
      </c>
      <c r="F112" s="21">
        <v>0</v>
      </c>
      <c r="G112" s="19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35</v>
      </c>
      <c r="M112" s="21">
        <v>35</v>
      </c>
      <c r="N112" s="21">
        <v>35</v>
      </c>
      <c r="O112" s="9"/>
    </row>
    <row r="113" spans="1:15" ht="51">
      <c r="A113" s="9">
        <v>103</v>
      </c>
      <c r="B113" s="9" t="s">
        <v>77</v>
      </c>
      <c r="C113" s="6">
        <f t="shared" si="52"/>
        <v>181.2</v>
      </c>
      <c r="D113" s="6">
        <f aca="true" t="shared" si="61" ref="D113:N113">D114</f>
        <v>0</v>
      </c>
      <c r="E113" s="6">
        <f t="shared" si="61"/>
        <v>0</v>
      </c>
      <c r="F113" s="6">
        <f t="shared" si="61"/>
        <v>4.8</v>
      </c>
      <c r="G113" s="6">
        <f t="shared" si="61"/>
        <v>70.9</v>
      </c>
      <c r="H113" s="6">
        <f t="shared" si="61"/>
        <v>11.7</v>
      </c>
      <c r="I113" s="6">
        <f t="shared" si="61"/>
        <v>12.6</v>
      </c>
      <c r="J113" s="6">
        <f t="shared" si="61"/>
        <v>10.3</v>
      </c>
      <c r="K113" s="6">
        <f t="shared" si="61"/>
        <v>16.8</v>
      </c>
      <c r="L113" s="6">
        <f t="shared" si="61"/>
        <v>17.3</v>
      </c>
      <c r="M113" s="6">
        <f t="shared" si="61"/>
        <v>18.2</v>
      </c>
      <c r="N113" s="6">
        <f t="shared" si="61"/>
        <v>18.6</v>
      </c>
      <c r="O113" s="15"/>
    </row>
    <row r="114" spans="1:15" ht="12.75">
      <c r="A114" s="9">
        <v>104</v>
      </c>
      <c r="B114" s="9" t="s">
        <v>13</v>
      </c>
      <c r="C114" s="6">
        <f t="shared" si="52"/>
        <v>181.2</v>
      </c>
      <c r="D114" s="21">
        <v>0</v>
      </c>
      <c r="E114" s="21">
        <v>0</v>
      </c>
      <c r="F114" s="21">
        <v>4.8</v>
      </c>
      <c r="G114" s="21">
        <v>70.9</v>
      </c>
      <c r="H114" s="21">
        <v>11.7</v>
      </c>
      <c r="I114" s="21">
        <v>12.6</v>
      </c>
      <c r="J114" s="21">
        <v>10.3</v>
      </c>
      <c r="K114" s="21">
        <v>16.8</v>
      </c>
      <c r="L114" s="21">
        <v>17.3</v>
      </c>
      <c r="M114" s="21">
        <v>18.2</v>
      </c>
      <c r="N114" s="21">
        <v>18.6</v>
      </c>
      <c r="O114" s="13"/>
    </row>
    <row r="115" spans="1:15" ht="12.75">
      <c r="A115" s="9">
        <v>105</v>
      </c>
      <c r="B115" s="34" t="s">
        <v>35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12.75">
      <c r="A116" s="9">
        <v>106</v>
      </c>
      <c r="B116" s="9" t="s">
        <v>16</v>
      </c>
      <c r="C116" s="6">
        <f>SUM(D116:N116)</f>
        <v>6905.0160000000005</v>
      </c>
      <c r="D116" s="6">
        <f aca="true" t="shared" si="62" ref="D116:J116">D117+D118</f>
        <v>329.84</v>
      </c>
      <c r="E116" s="6">
        <f t="shared" si="62"/>
        <v>395</v>
      </c>
      <c r="F116" s="6">
        <f t="shared" si="62"/>
        <v>303.194</v>
      </c>
      <c r="G116" s="6">
        <f t="shared" si="62"/>
        <v>1387</v>
      </c>
      <c r="H116" s="6">
        <f t="shared" si="62"/>
        <v>1469.823</v>
      </c>
      <c r="I116" s="6">
        <f t="shared" si="62"/>
        <v>487.461</v>
      </c>
      <c r="J116" s="6">
        <f t="shared" si="62"/>
        <v>497.838</v>
      </c>
      <c r="K116" s="6">
        <f>K117+K118</f>
        <v>573.2</v>
      </c>
      <c r="L116" s="6">
        <f>L117+L118</f>
        <v>487.22</v>
      </c>
      <c r="M116" s="6">
        <f>M117+M118</f>
        <v>487.22</v>
      </c>
      <c r="N116" s="6">
        <f>N117+N118</f>
        <v>487.22</v>
      </c>
      <c r="O116" s="13"/>
    </row>
    <row r="117" spans="1:15" ht="12.75">
      <c r="A117" s="9">
        <v>107</v>
      </c>
      <c r="B117" s="9" t="s">
        <v>14</v>
      </c>
      <c r="C117" s="6">
        <f>SUM(D117:N117)</f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13"/>
    </row>
    <row r="118" spans="1:15" ht="12.75">
      <c r="A118" s="9">
        <v>108</v>
      </c>
      <c r="B118" s="9" t="s">
        <v>15</v>
      </c>
      <c r="C118" s="6">
        <f>SUM(D118:N118)</f>
        <v>6905.0160000000005</v>
      </c>
      <c r="D118" s="6">
        <f aca="true" t="shared" si="63" ref="D118:N118">D119</f>
        <v>329.84</v>
      </c>
      <c r="E118" s="6">
        <f t="shared" si="63"/>
        <v>395</v>
      </c>
      <c r="F118" s="6">
        <f t="shared" si="63"/>
        <v>303.194</v>
      </c>
      <c r="G118" s="6">
        <f t="shared" si="63"/>
        <v>1387</v>
      </c>
      <c r="H118" s="6">
        <f t="shared" si="63"/>
        <v>1469.823</v>
      </c>
      <c r="I118" s="6">
        <f t="shared" si="63"/>
        <v>487.461</v>
      </c>
      <c r="J118" s="6">
        <f t="shared" si="63"/>
        <v>497.838</v>
      </c>
      <c r="K118" s="6">
        <f t="shared" si="63"/>
        <v>573.2</v>
      </c>
      <c r="L118" s="6">
        <f t="shared" si="63"/>
        <v>487.22</v>
      </c>
      <c r="M118" s="6">
        <f t="shared" si="63"/>
        <v>487.22</v>
      </c>
      <c r="N118" s="6">
        <f t="shared" si="63"/>
        <v>487.22</v>
      </c>
      <c r="O118" s="13"/>
    </row>
    <row r="119" spans="1:15" ht="51">
      <c r="A119" s="9">
        <v>109</v>
      </c>
      <c r="B119" s="9" t="s">
        <v>68</v>
      </c>
      <c r="C119" s="6">
        <f>SUM(D119:N119)</f>
        <v>6905.0160000000005</v>
      </c>
      <c r="D119" s="6">
        <f>D120</f>
        <v>329.84</v>
      </c>
      <c r="E119" s="6">
        <f aca="true" t="shared" si="64" ref="E119:N119">E120</f>
        <v>395</v>
      </c>
      <c r="F119" s="6">
        <f t="shared" si="64"/>
        <v>303.194</v>
      </c>
      <c r="G119" s="6">
        <f t="shared" si="64"/>
        <v>1387</v>
      </c>
      <c r="H119" s="6">
        <f t="shared" si="64"/>
        <v>1469.823</v>
      </c>
      <c r="I119" s="6">
        <f t="shared" si="64"/>
        <v>487.461</v>
      </c>
      <c r="J119" s="6">
        <f t="shared" si="64"/>
        <v>497.838</v>
      </c>
      <c r="K119" s="6">
        <f t="shared" si="64"/>
        <v>573.2</v>
      </c>
      <c r="L119" s="6">
        <f t="shared" si="64"/>
        <v>487.22</v>
      </c>
      <c r="M119" s="6">
        <f t="shared" si="64"/>
        <v>487.22</v>
      </c>
      <c r="N119" s="6">
        <f t="shared" si="64"/>
        <v>487.22</v>
      </c>
      <c r="O119" s="13">
        <v>23</v>
      </c>
    </row>
    <row r="120" spans="1:15" ht="12.75">
      <c r="A120" s="9">
        <v>110</v>
      </c>
      <c r="B120" s="9" t="s">
        <v>18</v>
      </c>
      <c r="C120" s="6">
        <f>SUM(D120:N120)</f>
        <v>6905.0160000000005</v>
      </c>
      <c r="D120" s="19">
        <v>329.84</v>
      </c>
      <c r="E120" s="21">
        <v>395</v>
      </c>
      <c r="F120" s="21">
        <v>303.194</v>
      </c>
      <c r="G120" s="19">
        <v>1387</v>
      </c>
      <c r="H120" s="21">
        <v>1469.823</v>
      </c>
      <c r="I120" s="21">
        <v>487.461</v>
      </c>
      <c r="J120" s="21">
        <v>497.838</v>
      </c>
      <c r="K120" s="21">
        <v>573.2</v>
      </c>
      <c r="L120" s="21">
        <v>487.22</v>
      </c>
      <c r="M120" s="21">
        <v>487.22</v>
      </c>
      <c r="N120" s="21">
        <v>487.22</v>
      </c>
      <c r="O120" s="13"/>
    </row>
    <row r="121" spans="1:15" ht="26.25" customHeight="1">
      <c r="A121" s="9">
        <v>111</v>
      </c>
      <c r="B121" s="35" t="s">
        <v>28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2.75">
      <c r="A122" s="9">
        <v>112</v>
      </c>
      <c r="B122" s="9" t="s">
        <v>16</v>
      </c>
      <c r="C122" s="6">
        <f>SUM(D122:N122)</f>
        <v>159596.26135</v>
      </c>
      <c r="D122" s="6">
        <f>D123+D124</f>
        <v>8241.098</v>
      </c>
      <c r="E122" s="6">
        <f aca="true" t="shared" si="65" ref="E122:J122">E123+E124</f>
        <v>8973.958999999999</v>
      </c>
      <c r="F122" s="6">
        <f t="shared" si="65"/>
        <v>9180.022</v>
      </c>
      <c r="G122" s="6">
        <f t="shared" si="65"/>
        <v>9935.779999999999</v>
      </c>
      <c r="H122" s="6">
        <f t="shared" si="65"/>
        <v>13181.08135</v>
      </c>
      <c r="I122" s="6">
        <f t="shared" si="65"/>
        <v>15319.882</v>
      </c>
      <c r="J122" s="6">
        <f t="shared" si="65"/>
        <v>17194.861</v>
      </c>
      <c r="K122" s="6">
        <f>K123+K124</f>
        <v>19520.509</v>
      </c>
      <c r="L122" s="6">
        <f>L123+L124</f>
        <v>19109.132</v>
      </c>
      <c r="M122" s="6">
        <f>M123+M124</f>
        <v>19346.515</v>
      </c>
      <c r="N122" s="6">
        <f>N123+N124</f>
        <v>19593.422000000002</v>
      </c>
      <c r="O122" s="13"/>
    </row>
    <row r="123" spans="1:15" ht="12.75">
      <c r="A123" s="9">
        <v>113</v>
      </c>
      <c r="B123" s="9" t="s">
        <v>14</v>
      </c>
      <c r="C123" s="6">
        <f aca="true" t="shared" si="66" ref="C123:C132">SUM(D123:N123)</f>
        <v>55444.33326999999</v>
      </c>
      <c r="D123" s="6">
        <f>D130+D132</f>
        <v>3350.138</v>
      </c>
      <c r="E123" s="6">
        <f aca="true" t="shared" si="67" ref="E123:J123">E130+E132</f>
        <v>4112.958</v>
      </c>
      <c r="F123" s="6">
        <f t="shared" si="67"/>
        <v>4104.814</v>
      </c>
      <c r="G123" s="6">
        <f t="shared" si="67"/>
        <v>4379.693</v>
      </c>
      <c r="H123" s="6">
        <f t="shared" si="67"/>
        <v>4453.97127</v>
      </c>
      <c r="I123" s="6">
        <f t="shared" si="67"/>
        <v>5007.151</v>
      </c>
      <c r="J123" s="6">
        <f t="shared" si="67"/>
        <v>5499.911</v>
      </c>
      <c r="K123" s="6">
        <f>K130+K132</f>
        <v>6010.299</v>
      </c>
      <c r="L123" s="6">
        <f>L130+L132</f>
        <v>5934.575</v>
      </c>
      <c r="M123" s="6">
        <f>M130+M132</f>
        <v>6171.958</v>
      </c>
      <c r="N123" s="6">
        <f>N130+N132</f>
        <v>6418.865000000001</v>
      </c>
      <c r="O123" s="13"/>
    </row>
    <row r="124" spans="1:15" ht="12.75">
      <c r="A124" s="9">
        <v>114</v>
      </c>
      <c r="B124" s="9" t="s">
        <v>15</v>
      </c>
      <c r="C124" s="6">
        <f t="shared" si="66"/>
        <v>104151.92808000001</v>
      </c>
      <c r="D124" s="6">
        <f aca="true" t="shared" si="68" ref="D124:J124">D126+D128</f>
        <v>4890.96</v>
      </c>
      <c r="E124" s="6">
        <f t="shared" si="68"/>
        <v>4861.001</v>
      </c>
      <c r="F124" s="6">
        <f t="shared" si="68"/>
        <v>5075.2080000000005</v>
      </c>
      <c r="G124" s="6">
        <f t="shared" si="68"/>
        <v>5556.0869999999995</v>
      </c>
      <c r="H124" s="6">
        <f t="shared" si="68"/>
        <v>8727.11008</v>
      </c>
      <c r="I124" s="6">
        <f t="shared" si="68"/>
        <v>10312.731</v>
      </c>
      <c r="J124" s="6">
        <f t="shared" si="68"/>
        <v>11694.95</v>
      </c>
      <c r="K124" s="6">
        <f>K126+K128</f>
        <v>13510.21</v>
      </c>
      <c r="L124" s="6">
        <f>L126+L128</f>
        <v>13174.557</v>
      </c>
      <c r="M124" s="6">
        <f>M126+M128</f>
        <v>13174.557</v>
      </c>
      <c r="N124" s="6">
        <f>N126+N128</f>
        <v>13174.557</v>
      </c>
      <c r="O124" s="13"/>
    </row>
    <row r="125" spans="1:15" ht="12.75">
      <c r="A125" s="9">
        <v>115</v>
      </c>
      <c r="B125" s="11" t="s">
        <v>62</v>
      </c>
      <c r="C125" s="6">
        <f t="shared" si="66"/>
        <v>47561.87018</v>
      </c>
      <c r="D125" s="6">
        <f aca="true" t="shared" si="69" ref="D125:N125">D126</f>
        <v>3193.342</v>
      </c>
      <c r="E125" s="6">
        <f t="shared" si="69"/>
        <v>3104.399</v>
      </c>
      <c r="F125" s="6">
        <f t="shared" si="69"/>
        <v>3183.081</v>
      </c>
      <c r="G125" s="6">
        <f t="shared" si="69"/>
        <v>3223.1</v>
      </c>
      <c r="H125" s="6">
        <f t="shared" si="69"/>
        <v>3948.11418</v>
      </c>
      <c r="I125" s="6">
        <f t="shared" si="69"/>
        <v>4465.731</v>
      </c>
      <c r="J125" s="6">
        <f t="shared" si="69"/>
        <v>4667.8</v>
      </c>
      <c r="K125" s="6">
        <f t="shared" si="69"/>
        <v>5427.632</v>
      </c>
      <c r="L125" s="6">
        <f t="shared" si="69"/>
        <v>5449.557</v>
      </c>
      <c r="M125" s="6">
        <f t="shared" si="69"/>
        <v>5449.557</v>
      </c>
      <c r="N125" s="6">
        <f t="shared" si="69"/>
        <v>5449.557</v>
      </c>
      <c r="O125" s="13">
        <v>24</v>
      </c>
    </row>
    <row r="126" spans="1:15" ht="12.75">
      <c r="A126" s="9">
        <v>116</v>
      </c>
      <c r="B126" s="11" t="s">
        <v>18</v>
      </c>
      <c r="C126" s="6">
        <f t="shared" si="66"/>
        <v>47561.87018</v>
      </c>
      <c r="D126" s="19">
        <v>3193.342</v>
      </c>
      <c r="E126" s="21">
        <v>3104.399</v>
      </c>
      <c r="F126" s="21">
        <v>3183.081</v>
      </c>
      <c r="G126" s="19">
        <v>3223.1</v>
      </c>
      <c r="H126" s="19">
        <v>3948.11418</v>
      </c>
      <c r="I126" s="19">
        <v>4465.731</v>
      </c>
      <c r="J126" s="19">
        <v>4667.8</v>
      </c>
      <c r="K126" s="19">
        <v>5427.632</v>
      </c>
      <c r="L126" s="19">
        <v>5449.557</v>
      </c>
      <c r="M126" s="19">
        <v>5449.557</v>
      </c>
      <c r="N126" s="19">
        <v>5449.557</v>
      </c>
      <c r="O126" s="13"/>
    </row>
    <row r="127" spans="1:15" ht="12.75">
      <c r="A127" s="9">
        <v>117</v>
      </c>
      <c r="B127" s="11" t="s">
        <v>63</v>
      </c>
      <c r="C127" s="6">
        <f t="shared" si="66"/>
        <v>56590.0579</v>
      </c>
      <c r="D127" s="6">
        <f aca="true" t="shared" si="70" ref="D127:N127">D128</f>
        <v>1697.618</v>
      </c>
      <c r="E127" s="6">
        <f t="shared" si="70"/>
        <v>1756.602</v>
      </c>
      <c r="F127" s="6">
        <f t="shared" si="70"/>
        <v>1892.127</v>
      </c>
      <c r="G127" s="6">
        <f t="shared" si="70"/>
        <v>2332.987</v>
      </c>
      <c r="H127" s="6">
        <f t="shared" si="70"/>
        <v>4778.9959</v>
      </c>
      <c r="I127" s="6">
        <f t="shared" si="70"/>
        <v>5847</v>
      </c>
      <c r="J127" s="6">
        <f t="shared" si="70"/>
        <v>7027.15</v>
      </c>
      <c r="K127" s="6">
        <f t="shared" si="70"/>
        <v>8082.578</v>
      </c>
      <c r="L127" s="6">
        <f t="shared" si="70"/>
        <v>7725</v>
      </c>
      <c r="M127" s="6">
        <f t="shared" si="70"/>
        <v>7725</v>
      </c>
      <c r="N127" s="6">
        <f t="shared" si="70"/>
        <v>7725</v>
      </c>
      <c r="O127" s="13">
        <v>24</v>
      </c>
    </row>
    <row r="128" spans="1:15" ht="12.75">
      <c r="A128" s="9">
        <v>118</v>
      </c>
      <c r="B128" s="11" t="s">
        <v>18</v>
      </c>
      <c r="C128" s="6">
        <f t="shared" si="66"/>
        <v>56590.0579</v>
      </c>
      <c r="D128" s="19">
        <v>1697.618</v>
      </c>
      <c r="E128" s="21">
        <v>1756.602</v>
      </c>
      <c r="F128" s="21">
        <v>1892.127</v>
      </c>
      <c r="G128" s="19">
        <v>2332.987</v>
      </c>
      <c r="H128" s="19">
        <v>4778.9959</v>
      </c>
      <c r="I128" s="21">
        <v>5847</v>
      </c>
      <c r="J128" s="21">
        <v>7027.15</v>
      </c>
      <c r="K128" s="21">
        <v>8082.578</v>
      </c>
      <c r="L128" s="21">
        <v>7725</v>
      </c>
      <c r="M128" s="21">
        <v>7725</v>
      </c>
      <c r="N128" s="21">
        <v>7725</v>
      </c>
      <c r="O128" s="13"/>
    </row>
    <row r="129" spans="1:15" ht="12.75">
      <c r="A129" s="9">
        <v>119</v>
      </c>
      <c r="B129" s="11" t="s">
        <v>64</v>
      </c>
      <c r="C129" s="6">
        <f t="shared" si="66"/>
        <v>8394.010999999999</v>
      </c>
      <c r="D129" s="6">
        <f aca="true" t="shared" si="71" ref="D129:N129">D130</f>
        <v>274.461</v>
      </c>
      <c r="E129" s="6">
        <f t="shared" si="71"/>
        <v>782.037</v>
      </c>
      <c r="F129" s="6">
        <f t="shared" si="71"/>
        <v>672.96</v>
      </c>
      <c r="G129" s="6">
        <f t="shared" si="71"/>
        <v>743.087</v>
      </c>
      <c r="H129" s="6">
        <f t="shared" si="71"/>
        <v>800.273</v>
      </c>
      <c r="I129" s="6">
        <f t="shared" si="71"/>
        <v>863.299</v>
      </c>
      <c r="J129" s="6">
        <f t="shared" si="71"/>
        <v>865.347</v>
      </c>
      <c r="K129" s="6">
        <f t="shared" si="71"/>
        <v>855.833</v>
      </c>
      <c r="L129" s="6">
        <f t="shared" si="71"/>
        <v>812.624</v>
      </c>
      <c r="M129" s="6">
        <f t="shared" si="71"/>
        <v>845.129</v>
      </c>
      <c r="N129" s="6">
        <f t="shared" si="71"/>
        <v>878.961</v>
      </c>
      <c r="O129" s="13">
        <v>24</v>
      </c>
    </row>
    <row r="130" spans="1:15" ht="12.75">
      <c r="A130" s="9">
        <v>120</v>
      </c>
      <c r="B130" s="11" t="s">
        <v>21</v>
      </c>
      <c r="C130" s="6">
        <f t="shared" si="66"/>
        <v>8394.010999999999</v>
      </c>
      <c r="D130" s="19">
        <v>274.461</v>
      </c>
      <c r="E130" s="21">
        <v>782.037</v>
      </c>
      <c r="F130" s="21">
        <v>672.96</v>
      </c>
      <c r="G130" s="21">
        <v>743.087</v>
      </c>
      <c r="H130" s="21">
        <v>800.273</v>
      </c>
      <c r="I130" s="21">
        <v>863.299</v>
      </c>
      <c r="J130" s="21">
        <v>865.347</v>
      </c>
      <c r="K130" s="21">
        <v>855.833</v>
      </c>
      <c r="L130" s="21">
        <v>812.624</v>
      </c>
      <c r="M130" s="21">
        <v>845.129</v>
      </c>
      <c r="N130" s="21">
        <v>878.961</v>
      </c>
      <c r="O130" s="13"/>
    </row>
    <row r="131" spans="1:15" ht="12.75">
      <c r="A131" s="9">
        <v>121</v>
      </c>
      <c r="B131" s="11" t="s">
        <v>65</v>
      </c>
      <c r="C131" s="6">
        <f t="shared" si="66"/>
        <v>47050.32227</v>
      </c>
      <c r="D131" s="6">
        <f>D132</f>
        <v>3075.677</v>
      </c>
      <c r="E131" s="6">
        <f aca="true" t="shared" si="72" ref="E131:N131">E132</f>
        <v>3330.921</v>
      </c>
      <c r="F131" s="6">
        <f t="shared" si="72"/>
        <v>3431.854</v>
      </c>
      <c r="G131" s="6">
        <f t="shared" si="72"/>
        <v>3636.606</v>
      </c>
      <c r="H131" s="6">
        <f t="shared" si="72"/>
        <v>3653.69827</v>
      </c>
      <c r="I131" s="6">
        <f t="shared" si="72"/>
        <v>4143.852</v>
      </c>
      <c r="J131" s="6">
        <f t="shared" si="72"/>
        <v>4634.564</v>
      </c>
      <c r="K131" s="6">
        <f t="shared" si="72"/>
        <v>5154.466</v>
      </c>
      <c r="L131" s="6">
        <f t="shared" si="72"/>
        <v>5121.951</v>
      </c>
      <c r="M131" s="6">
        <f t="shared" si="72"/>
        <v>5326.829</v>
      </c>
      <c r="N131" s="6">
        <f t="shared" si="72"/>
        <v>5539.904</v>
      </c>
      <c r="O131" s="13">
        <v>24</v>
      </c>
    </row>
    <row r="132" spans="1:15" ht="12.75">
      <c r="A132" s="9">
        <v>122</v>
      </c>
      <c r="B132" s="11" t="s">
        <v>21</v>
      </c>
      <c r="C132" s="6">
        <f t="shared" si="66"/>
        <v>47050.32227</v>
      </c>
      <c r="D132" s="19">
        <v>3075.677</v>
      </c>
      <c r="E132" s="21">
        <v>3330.921</v>
      </c>
      <c r="F132" s="21">
        <v>3431.854</v>
      </c>
      <c r="G132" s="21">
        <v>3636.606</v>
      </c>
      <c r="H132" s="21">
        <v>3653.69827</v>
      </c>
      <c r="I132" s="21">
        <v>4143.852</v>
      </c>
      <c r="J132" s="21">
        <v>4634.564</v>
      </c>
      <c r="K132" s="21">
        <v>5154.466</v>
      </c>
      <c r="L132" s="21">
        <v>5121.951</v>
      </c>
      <c r="M132" s="21">
        <v>5326.829</v>
      </c>
      <c r="N132" s="21">
        <v>5539.904</v>
      </c>
      <c r="O132" s="13"/>
    </row>
    <row r="133" spans="1:15" ht="26.25" customHeight="1">
      <c r="A133" s="9">
        <v>123</v>
      </c>
      <c r="B133" s="31" t="s">
        <v>75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3"/>
    </row>
    <row r="134" spans="1:15" ht="12.75">
      <c r="A134" s="9">
        <v>124</v>
      </c>
      <c r="B134" s="9" t="s">
        <v>16</v>
      </c>
      <c r="C134" s="6">
        <f>SUM(D134:N134)</f>
        <v>10129.594000000001</v>
      </c>
      <c r="D134" s="6">
        <f>D135+D136</f>
        <v>0</v>
      </c>
      <c r="E134" s="6">
        <f aca="true" t="shared" si="73" ref="E134:J134">E135+E136</f>
        <v>0</v>
      </c>
      <c r="F134" s="6">
        <f t="shared" si="73"/>
        <v>0</v>
      </c>
      <c r="G134" s="6">
        <f t="shared" si="73"/>
        <v>0</v>
      </c>
      <c r="H134" s="6">
        <f t="shared" si="73"/>
        <v>0</v>
      </c>
      <c r="I134" s="6">
        <f t="shared" si="73"/>
        <v>264.047</v>
      </c>
      <c r="J134" s="6">
        <f t="shared" si="73"/>
        <v>572.248</v>
      </c>
      <c r="K134" s="6">
        <f>K135+K136</f>
        <v>1643.299</v>
      </c>
      <c r="L134" s="6">
        <f>L135+L136</f>
        <v>2550</v>
      </c>
      <c r="M134" s="6">
        <f>M135+M136</f>
        <v>2550</v>
      </c>
      <c r="N134" s="6">
        <f>N135+N136</f>
        <v>2550</v>
      </c>
      <c r="O134" s="13"/>
    </row>
    <row r="135" spans="1:15" ht="12.75">
      <c r="A135" s="9">
        <v>125</v>
      </c>
      <c r="B135" s="9" t="s">
        <v>14</v>
      </c>
      <c r="C135" s="6">
        <f>SUM(D135:N135)</f>
        <v>0</v>
      </c>
      <c r="D135" s="6">
        <f>D142+D144</f>
        <v>0</v>
      </c>
      <c r="E135" s="6">
        <f aca="true" t="shared" si="74" ref="E135:J135">E142+E144</f>
        <v>0</v>
      </c>
      <c r="F135" s="6">
        <f t="shared" si="74"/>
        <v>0</v>
      </c>
      <c r="G135" s="6">
        <f t="shared" si="74"/>
        <v>0</v>
      </c>
      <c r="H135" s="6">
        <f t="shared" si="74"/>
        <v>0</v>
      </c>
      <c r="I135" s="6">
        <f t="shared" si="74"/>
        <v>0</v>
      </c>
      <c r="J135" s="6">
        <f t="shared" si="74"/>
        <v>0</v>
      </c>
      <c r="K135" s="6">
        <f>K142+K144</f>
        <v>0</v>
      </c>
      <c r="L135" s="6">
        <f>L142+L144</f>
        <v>0</v>
      </c>
      <c r="M135" s="6">
        <f>M142+M144</f>
        <v>0</v>
      </c>
      <c r="N135" s="6">
        <f>N142+N144</f>
        <v>0</v>
      </c>
      <c r="O135" s="13"/>
    </row>
    <row r="136" spans="1:15" ht="12.75">
      <c r="A136" s="9">
        <v>126</v>
      </c>
      <c r="B136" s="9" t="s">
        <v>15</v>
      </c>
      <c r="C136" s="6">
        <f>SUM(D136:N136)</f>
        <v>10129.594000000001</v>
      </c>
      <c r="D136" s="6">
        <f aca="true" t="shared" si="75" ref="D136:J136">D138+D140</f>
        <v>0</v>
      </c>
      <c r="E136" s="6">
        <f t="shared" si="75"/>
        <v>0</v>
      </c>
      <c r="F136" s="6">
        <f t="shared" si="75"/>
        <v>0</v>
      </c>
      <c r="G136" s="6">
        <f t="shared" si="75"/>
        <v>0</v>
      </c>
      <c r="H136" s="6">
        <f t="shared" si="75"/>
        <v>0</v>
      </c>
      <c r="I136" s="6">
        <f t="shared" si="75"/>
        <v>264.047</v>
      </c>
      <c r="J136" s="6">
        <f t="shared" si="75"/>
        <v>572.248</v>
      </c>
      <c r="K136" s="6">
        <f>K138+K140</f>
        <v>1643.299</v>
      </c>
      <c r="L136" s="6">
        <f>L138+L140</f>
        <v>2550</v>
      </c>
      <c r="M136" s="6">
        <f>M138+M140</f>
        <v>2550</v>
      </c>
      <c r="N136" s="6">
        <f>N138+N140</f>
        <v>2550</v>
      </c>
      <c r="O136" s="13"/>
    </row>
    <row r="137" spans="1:15" ht="25.5">
      <c r="A137" s="9">
        <v>127</v>
      </c>
      <c r="B137" s="9" t="s">
        <v>76</v>
      </c>
      <c r="C137" s="6">
        <f>SUM(D137:N137)</f>
        <v>10129.594000000001</v>
      </c>
      <c r="D137" s="6">
        <f aca="true" t="shared" si="76" ref="D137:N137">D138</f>
        <v>0</v>
      </c>
      <c r="E137" s="6">
        <f t="shared" si="76"/>
        <v>0</v>
      </c>
      <c r="F137" s="6">
        <f t="shared" si="76"/>
        <v>0</v>
      </c>
      <c r="G137" s="6">
        <f t="shared" si="76"/>
        <v>0</v>
      </c>
      <c r="H137" s="6">
        <f t="shared" si="76"/>
        <v>0</v>
      </c>
      <c r="I137" s="6">
        <f t="shared" si="76"/>
        <v>264.047</v>
      </c>
      <c r="J137" s="6">
        <f t="shared" si="76"/>
        <v>572.248</v>
      </c>
      <c r="K137" s="6">
        <f t="shared" si="76"/>
        <v>1643.299</v>
      </c>
      <c r="L137" s="6">
        <f t="shared" si="76"/>
        <v>2550</v>
      </c>
      <c r="M137" s="6">
        <f t="shared" si="76"/>
        <v>2550</v>
      </c>
      <c r="N137" s="6">
        <f t="shared" si="76"/>
        <v>2550</v>
      </c>
      <c r="O137" s="13">
        <v>25.26</v>
      </c>
    </row>
    <row r="138" spans="1:15" ht="12.75">
      <c r="A138" s="9">
        <v>128</v>
      </c>
      <c r="B138" s="11" t="s">
        <v>18</v>
      </c>
      <c r="C138" s="6">
        <f>SUM(D138:N138)</f>
        <v>10129.594000000001</v>
      </c>
      <c r="D138" s="19">
        <v>0</v>
      </c>
      <c r="E138" s="21">
        <v>0</v>
      </c>
      <c r="F138" s="21">
        <v>0</v>
      </c>
      <c r="G138" s="19">
        <v>0</v>
      </c>
      <c r="H138" s="19">
        <v>0</v>
      </c>
      <c r="I138" s="19">
        <v>264.047</v>
      </c>
      <c r="J138" s="21">
        <v>572.248</v>
      </c>
      <c r="K138" s="21">
        <v>1643.299</v>
      </c>
      <c r="L138" s="21">
        <v>2550</v>
      </c>
      <c r="M138" s="21">
        <v>2550</v>
      </c>
      <c r="N138" s="21">
        <v>2550</v>
      </c>
      <c r="O138" s="13"/>
    </row>
  </sheetData>
  <sheetProtection/>
  <mergeCells count="12">
    <mergeCell ref="B41:O41"/>
    <mergeCell ref="B58:O58"/>
    <mergeCell ref="B133:O133"/>
    <mergeCell ref="B78:O78"/>
    <mergeCell ref="B98:O98"/>
    <mergeCell ref="C5:N5"/>
    <mergeCell ref="A3:O3"/>
    <mergeCell ref="I1:O1"/>
    <mergeCell ref="B115:O115"/>
    <mergeCell ref="B121:O121"/>
    <mergeCell ref="B12:O12"/>
    <mergeCell ref="B32:O32"/>
  </mergeCells>
  <printOptions/>
  <pageMargins left="0.5905511811023623" right="0.3937007874015748" top="0.984251968503937" bottom="0.59055118110236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Андрей</cp:lastModifiedBy>
  <cp:lastPrinted>2022-01-12T11:17:32Z</cp:lastPrinted>
  <dcterms:created xsi:type="dcterms:W3CDTF">2014-05-06T09:25:44Z</dcterms:created>
  <dcterms:modified xsi:type="dcterms:W3CDTF">2022-01-13T09:47:27Z</dcterms:modified>
  <cp:category/>
  <cp:version/>
  <cp:contentType/>
  <cp:contentStatus/>
</cp:coreProperties>
</file>