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\Desktop\Рабочие документы\Финансовые документы\Целевая программа\Муниципальная программа\"/>
    </mc:Choice>
  </mc:AlternateContent>
  <bookViews>
    <workbookView xWindow="480" yWindow="120" windowWidth="11340" windowHeight="83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Лист1!$A$1:$S$122</definedName>
  </definedNames>
  <calcPr calcId="162913"/>
</workbook>
</file>

<file path=xl/calcChain.xml><?xml version="1.0" encoding="utf-8"?>
<calcChain xmlns="http://schemas.openxmlformats.org/spreadsheetml/2006/main">
  <c r="N49" i="1" l="1"/>
  <c r="H55" i="1"/>
  <c r="H56" i="1"/>
  <c r="H54" i="1"/>
  <c r="H53" i="1"/>
  <c r="I53" i="1"/>
  <c r="J53" i="1"/>
  <c r="K53" i="1"/>
  <c r="L53" i="1"/>
  <c r="M53" i="1"/>
  <c r="O53" i="1"/>
  <c r="P53" i="1"/>
  <c r="Q53" i="1"/>
  <c r="R53" i="1"/>
  <c r="S53" i="1"/>
  <c r="N53" i="1"/>
  <c r="N42" i="1" s="1"/>
  <c r="O49" i="1"/>
  <c r="O42" i="1" s="1"/>
  <c r="N62" i="1"/>
  <c r="J62" i="1"/>
  <c r="K62" i="1"/>
  <c r="L62" i="1"/>
  <c r="M62" i="1"/>
  <c r="O62" i="1"/>
  <c r="P62" i="1"/>
  <c r="Q62" i="1"/>
  <c r="R62" i="1"/>
  <c r="S62" i="1"/>
  <c r="I62" i="1"/>
  <c r="H63" i="1"/>
  <c r="H64" i="1"/>
  <c r="I58" i="1"/>
  <c r="J58" i="1"/>
  <c r="K58" i="1"/>
  <c r="L58" i="1"/>
  <c r="M58" i="1"/>
  <c r="O58" i="1"/>
  <c r="P58" i="1"/>
  <c r="Q58" i="1"/>
  <c r="R58" i="1"/>
  <c r="S58" i="1"/>
  <c r="N58" i="1"/>
  <c r="H59" i="1"/>
  <c r="H60" i="1"/>
  <c r="H50" i="1"/>
  <c r="H51" i="1"/>
  <c r="H52" i="1"/>
  <c r="H62" i="1" l="1"/>
  <c r="H58" i="1"/>
  <c r="H49" i="1"/>
  <c r="J70" i="1"/>
  <c r="K70" i="1"/>
  <c r="L70" i="1"/>
  <c r="M70" i="1"/>
  <c r="N70" i="1"/>
  <c r="O70" i="1"/>
  <c r="P70" i="1"/>
  <c r="Q70" i="1"/>
  <c r="R70" i="1"/>
  <c r="S70" i="1"/>
  <c r="I70" i="1"/>
  <c r="H72" i="1"/>
  <c r="J74" i="1"/>
  <c r="K74" i="1"/>
  <c r="L74" i="1"/>
  <c r="M74" i="1"/>
  <c r="N74" i="1"/>
  <c r="O74" i="1"/>
  <c r="P74" i="1"/>
  <c r="Q74" i="1"/>
  <c r="R74" i="1"/>
  <c r="S74" i="1"/>
  <c r="J78" i="1"/>
  <c r="K78" i="1"/>
  <c r="L78" i="1"/>
  <c r="M78" i="1"/>
  <c r="N78" i="1"/>
  <c r="O78" i="1"/>
  <c r="P78" i="1"/>
  <c r="Q78" i="1"/>
  <c r="R78" i="1"/>
  <c r="S78" i="1"/>
  <c r="I80" i="1"/>
  <c r="H80" i="1" s="1"/>
  <c r="H71" i="1" l="1"/>
  <c r="I79" i="1"/>
  <c r="I78" i="1" s="1"/>
  <c r="I74" i="1" s="1"/>
  <c r="H74" i="1" s="1"/>
  <c r="H75" i="1" l="1"/>
  <c r="H78" i="1"/>
  <c r="H76" i="1"/>
  <c r="H79" i="1"/>
  <c r="H70" i="1"/>
  <c r="J66" i="1" l="1"/>
  <c r="K66" i="1"/>
  <c r="L66" i="1"/>
  <c r="M66" i="1"/>
  <c r="N66" i="1"/>
  <c r="O66" i="1"/>
  <c r="P66" i="1"/>
  <c r="Q66" i="1"/>
  <c r="R66" i="1"/>
  <c r="S66" i="1"/>
  <c r="I66" i="1"/>
  <c r="H67" i="1"/>
  <c r="H68" i="1"/>
  <c r="H66" i="1" l="1"/>
  <c r="H39" i="1"/>
  <c r="M39" i="1"/>
  <c r="N39" i="1"/>
  <c r="N81" i="1" s="1"/>
  <c r="O39" i="1"/>
  <c r="O81" i="1" s="1"/>
  <c r="P39" i="1"/>
  <c r="Q39" i="1"/>
  <c r="R39" i="1"/>
  <c r="I46" i="1"/>
  <c r="J46" i="1"/>
  <c r="K46" i="1"/>
  <c r="L46" i="1"/>
  <c r="M46" i="1"/>
  <c r="N46" i="1"/>
  <c r="O46" i="1"/>
  <c r="P46" i="1"/>
  <c r="Q46" i="1"/>
  <c r="R46" i="1"/>
  <c r="S46" i="1"/>
  <c r="I49" i="1"/>
  <c r="J49" i="1"/>
  <c r="K49" i="1"/>
  <c r="L49" i="1"/>
  <c r="M49" i="1"/>
  <c r="P49" i="1"/>
  <c r="Q49" i="1"/>
  <c r="R49" i="1"/>
  <c r="S49" i="1"/>
  <c r="R43" i="1" l="1"/>
  <c r="Q43" i="1"/>
  <c r="P43" i="1"/>
  <c r="O43" i="1"/>
  <c r="R35" i="1"/>
  <c r="Q35" i="1"/>
  <c r="P35" i="1"/>
  <c r="O35" i="1"/>
  <c r="R32" i="1"/>
  <c r="Q32" i="1"/>
  <c r="P32" i="1"/>
  <c r="O32" i="1"/>
  <c r="R29" i="1"/>
  <c r="Q29" i="1"/>
  <c r="Q26" i="1" s="1"/>
  <c r="P29" i="1"/>
  <c r="O29" i="1"/>
  <c r="O26" i="1" s="1"/>
  <c r="S28" i="1"/>
  <c r="R28" i="1" s="1"/>
  <c r="Q28" i="1" s="1"/>
  <c r="P28" i="1" s="1"/>
  <c r="O28" i="1" s="1"/>
  <c r="N28" i="1" s="1"/>
  <c r="M28" i="1" s="1"/>
  <c r="L28" i="1" s="1"/>
  <c r="K28" i="1" s="1"/>
  <c r="J28" i="1" s="1"/>
  <c r="I28" i="1" s="1"/>
  <c r="H28" i="1" s="1"/>
  <c r="S27" i="1"/>
  <c r="R27" i="1" s="1"/>
  <c r="Q27" i="1" s="1"/>
  <c r="P27" i="1" s="1"/>
  <c r="O27" i="1" s="1"/>
  <c r="N27" i="1" s="1"/>
  <c r="M27" i="1" s="1"/>
  <c r="L27" i="1" s="1"/>
  <c r="K27" i="1" s="1"/>
  <c r="J27" i="1" s="1"/>
  <c r="I27" i="1" s="1"/>
  <c r="H27" i="1" s="1"/>
  <c r="R26" i="1"/>
  <c r="P26" i="1"/>
  <c r="R22" i="1"/>
  <c r="Q22" i="1"/>
  <c r="P22" i="1"/>
  <c r="O22" i="1"/>
  <c r="R19" i="1"/>
  <c r="Q19" i="1"/>
  <c r="P19" i="1"/>
  <c r="O19" i="1"/>
  <c r="R16" i="1"/>
  <c r="Q16" i="1"/>
  <c r="P16" i="1"/>
  <c r="O16" i="1"/>
  <c r="R13" i="1"/>
  <c r="Q13" i="1"/>
  <c r="P13" i="1"/>
  <c r="O13" i="1"/>
  <c r="L40" i="1"/>
  <c r="L39" i="1" s="1"/>
  <c r="J42" i="1"/>
  <c r="K42" i="1"/>
  <c r="I42" i="1"/>
  <c r="J40" i="1"/>
  <c r="K40" i="1"/>
  <c r="S40" i="1"/>
  <c r="S39" i="1" s="1"/>
  <c r="I40" i="1"/>
  <c r="I39" i="1" s="1"/>
  <c r="I43" i="1"/>
  <c r="K43" i="1"/>
  <c r="L43" i="1"/>
  <c r="M43" i="1"/>
  <c r="N43" i="1"/>
  <c r="S43" i="1"/>
  <c r="J43" i="1"/>
  <c r="H47" i="1"/>
  <c r="H46" i="1" s="1"/>
  <c r="H44" i="1"/>
  <c r="H45" i="1"/>
  <c r="H33" i="1"/>
  <c r="H34" i="1"/>
  <c r="H36" i="1"/>
  <c r="H37" i="1"/>
  <c r="I35" i="1"/>
  <c r="J35" i="1"/>
  <c r="K35" i="1"/>
  <c r="M35" i="1"/>
  <c r="N35" i="1"/>
  <c r="S35" i="1"/>
  <c r="L35" i="1"/>
  <c r="I29" i="1"/>
  <c r="K29" i="1"/>
  <c r="L29" i="1"/>
  <c r="M29" i="1"/>
  <c r="N29" i="1"/>
  <c r="S29" i="1"/>
  <c r="J29" i="1"/>
  <c r="J26" i="1" s="1"/>
  <c r="M22" i="1"/>
  <c r="N22" i="1"/>
  <c r="S22" i="1"/>
  <c r="I22" i="1"/>
  <c r="J22" i="1"/>
  <c r="K22" i="1"/>
  <c r="L22" i="1"/>
  <c r="J16" i="1"/>
  <c r="K16" i="1"/>
  <c r="L16" i="1"/>
  <c r="M16" i="1"/>
  <c r="N16" i="1"/>
  <c r="S16" i="1"/>
  <c r="I16" i="1"/>
  <c r="M15" i="1"/>
  <c r="N15" i="1"/>
  <c r="S15" i="1"/>
  <c r="I15" i="1"/>
  <c r="J15" i="1"/>
  <c r="K15" i="1"/>
  <c r="M14" i="1"/>
  <c r="N14" i="1"/>
  <c r="S14" i="1"/>
  <c r="I14" i="1"/>
  <c r="J14" i="1"/>
  <c r="K14" i="1"/>
  <c r="H17" i="1"/>
  <c r="H18" i="1"/>
  <c r="H20" i="1"/>
  <c r="H21" i="1"/>
  <c r="H23" i="1"/>
  <c r="H24" i="1"/>
  <c r="K19" i="1"/>
  <c r="L19" i="1"/>
  <c r="M19" i="1"/>
  <c r="N19" i="1"/>
  <c r="N13" i="1" s="1"/>
  <c r="S19" i="1"/>
  <c r="J19" i="1"/>
  <c r="S32" i="1"/>
  <c r="N32" i="1"/>
  <c r="M32" i="1"/>
  <c r="L32" i="1"/>
  <c r="K32" i="1"/>
  <c r="K26" i="1" s="1"/>
  <c r="I32" i="1"/>
  <c r="I19" i="1"/>
  <c r="H30" i="1"/>
  <c r="K39" i="1" l="1"/>
  <c r="H43" i="1"/>
  <c r="J39" i="1"/>
  <c r="H14" i="1"/>
  <c r="H29" i="1"/>
  <c r="S26" i="1"/>
  <c r="H19" i="1"/>
  <c r="M26" i="1"/>
  <c r="S13" i="1"/>
  <c r="M13" i="1"/>
  <c r="K13" i="1"/>
  <c r="H15" i="1"/>
  <c r="H16" i="1"/>
  <c r="D38" i="1"/>
  <c r="H22" i="1"/>
  <c r="N26" i="1"/>
  <c r="L26" i="1"/>
  <c r="I26" i="1"/>
  <c r="I13" i="1"/>
  <c r="H32" i="1"/>
  <c r="J13" i="1"/>
  <c r="H35" i="1"/>
  <c r="H26" i="1" l="1"/>
  <c r="D25" i="1" s="1"/>
  <c r="H13" i="1"/>
  <c r="D12" i="1" s="1"/>
</calcChain>
</file>

<file path=xl/sharedStrings.xml><?xml version="1.0" encoding="utf-8"?>
<sst xmlns="http://schemas.openxmlformats.org/spreadsheetml/2006/main" count="201" uniqueCount="50">
  <si>
    <t>№</t>
  </si>
  <si>
    <t>всего</t>
  </si>
  <si>
    <t>местный бюджет</t>
  </si>
  <si>
    <t>х</t>
  </si>
  <si>
    <t>ПЕРЕЧЕНЬ</t>
  </si>
  <si>
    <t>Адрес объекта капитального строительства</t>
  </si>
  <si>
    <t>Сметная стоимость объекта, тыс.рублей</t>
  </si>
  <si>
    <t>в текущих ценах</t>
  </si>
  <si>
    <t>в ценах соотвествующих лет реализации проекта</t>
  </si>
  <si>
    <t>начало</t>
  </si>
  <si>
    <t>ввод (завершение)</t>
  </si>
  <si>
    <t>Сроки строительства (проектно-сметных работ, экспертизы ПСД</t>
  </si>
  <si>
    <t>областной бюджет</t>
  </si>
  <si>
    <t>с. Большая Тавра</t>
  </si>
  <si>
    <t>Всего по объекту 2,       в том числе:</t>
  </si>
  <si>
    <t>Объем финансирования тыс.руб.</t>
  </si>
  <si>
    <t>Приложение №3</t>
  </si>
  <si>
    <t xml:space="preserve">к муниципальной программе </t>
  </si>
  <si>
    <t>Мероприятие 1. Проектно-сметные работы, всего,                 в том в числе:</t>
  </si>
  <si>
    <t>Мероприятие 2. Экспертиза проектно-сметной документации, всего              в том числе:</t>
  </si>
  <si>
    <t>Мероприятие 3. Проведение капитального ремонта, всего             в том числе:</t>
  </si>
  <si>
    <t xml:space="preserve">Наименование   
     объекта     
  капитального   
 строительства/  
    Источники    
    расходов     
на финансирование
     объекта     
  капитального   
  строительства
</t>
  </si>
  <si>
    <t>МО Красноуфимский округ</t>
  </si>
  <si>
    <t>Объект 1. Капитальный ремонт Больше-Тавринской ГТС</t>
  </si>
  <si>
    <t>Всего по объекту1,       в том числе:</t>
  </si>
  <si>
    <t>Объект 2. Капитальный ремонт Чувашковской ГТС</t>
  </si>
  <si>
    <t>Всего по объекту 3,       в том числе:</t>
  </si>
  <si>
    <t>д.Чувашково</t>
  </si>
  <si>
    <t>Объект 3. Капитальный ремонт Александровской ГТС</t>
  </si>
  <si>
    <t>с. Александровское</t>
  </si>
  <si>
    <t>федеральный</t>
  </si>
  <si>
    <t>программы "Обеспечение  безопасности на территории  МО Красноуфимский округ до 2024 года"</t>
  </si>
  <si>
    <t>Всего по объекту 9,       в том числе:</t>
  </si>
  <si>
    <t>Всего по объекту 8,       в том числе:</t>
  </si>
  <si>
    <t>Всего по объекту 7,       в том числе:</t>
  </si>
  <si>
    <t>Всего по объекту 6,       в том числе:</t>
  </si>
  <si>
    <t>Всего по объекту 5,       в том числе:</t>
  </si>
  <si>
    <t>Всего по объекту 4,       в том числе:</t>
  </si>
  <si>
    <t>д. Зауфа</t>
  </si>
  <si>
    <t>д. Баяк</t>
  </si>
  <si>
    <t>ОБЪЕКТОВ КАПИТАЛЬНОГО СТРОИТЕЛЬСТВА И КАПИТАЛЬНОГО РЕМОНТА ДЛЯ КАПИТАЛЬНЫХ ВЛОЖЕНИЙ</t>
  </si>
  <si>
    <t>Объект 4. Оборудование источника наружного противопожарного водоснабжения на 100м3 с гидроизоляцией из ПВХ с. Нижнеиргинское</t>
  </si>
  <si>
    <t>Объект 5. Оборудование источников наружного противопожарного водоснабжения на 100м3 с гидроизоляцией из ПВХ в д. Верхний Баяк, д. Верхний Бугалыш, д. Калиновка, д. Красная Поляна, п. Натальинск, п. Сарана, с. Криулино</t>
  </si>
  <si>
    <t>Объект 6. Оборудование источника наружного противопожарного водоснабжения на 100м3 с гидроизоляцией из ПВХ д. Зауфа, д. Приданниково, с. Нижнеиргинское, д. Красносоколье, д. Усть-Бугалыш</t>
  </si>
  <si>
    <t>Объект 7.  Осуществление услуг по строительному контролю источников наружного противопожарного водоснабжения на 100м3 с гидроизоляцией из ПВХ</t>
  </si>
  <si>
    <t>Объект 8. Оборудование источника наружного противопожарного водоснабжения на 100м3 с гидроизоляцией из ПВХ д. Баяк</t>
  </si>
  <si>
    <t>Объект 9.  Осуществление услуг по строительному контролю источника наружного противопожарного водоснабжения на 100м3 с гидроизоляцией из ПВХ д. Баяк</t>
  </si>
  <si>
    <t>Мероприятие 4.  Осуществление услуг по строительному контролю проведения капитального ремонта, всего в том числе</t>
  </si>
  <si>
    <t>ИТОГО</t>
  </si>
  <si>
    <t>№  144    от 28 .02.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</si>
</sst>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_ ;\-#,##0.00\ "/>
  </numFmts>
  <fonts count="2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Calibri"/>
      <family val="2"/>
      <charset val="204"/>
    </font>
    <font>
      <sz val="8"/>
      <name val="Arial Cyr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b/>
      <sz val="8"/>
      <name val="Calibri"/>
      <family val="2"/>
      <charset val="204"/>
    </font>
    <font>
      <b/>
      <sz val="8"/>
      <color rgb="FFFF000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/>
    <xf numFmtId="0" fontId="18" fillId="0" borderId="0" xfId="36" applyFont="1" applyAlignment="1"/>
    <xf numFmtId="0" fontId="18" fillId="0" borderId="0" xfId="36" applyFont="1" applyAlignment="1">
      <alignment wrapText="1"/>
    </xf>
    <xf numFmtId="0" fontId="18" fillId="0" borderId="0" xfId="36" applyFont="1"/>
    <xf numFmtId="0" fontId="19" fillId="0" borderId="0" xfId="36" applyFont="1" applyAlignment="1">
      <alignment horizontal="left"/>
    </xf>
    <xf numFmtId="0" fontId="19" fillId="0" borderId="0" xfId="36" applyFont="1" applyAlignment="1"/>
    <xf numFmtId="0" fontId="19" fillId="0" borderId="0" xfId="36" applyFont="1" applyBorder="1" applyAlignment="1">
      <alignment wrapText="1"/>
    </xf>
    <xf numFmtId="0" fontId="21" fillId="0" borderId="10" xfId="36" applyFont="1" applyFill="1" applyBorder="1" applyAlignment="1">
      <alignment wrapText="1"/>
    </xf>
    <xf numFmtId="0" fontId="21" fillId="0" borderId="10" xfId="36" applyFont="1" applyFill="1" applyBorder="1" applyAlignment="1"/>
    <xf numFmtId="0" fontId="21" fillId="0" borderId="10" xfId="0" applyFont="1" applyFill="1" applyBorder="1"/>
    <xf numFmtId="0" fontId="23" fillId="0" borderId="10" xfId="36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vertical="center" wrapText="1"/>
    </xf>
    <xf numFmtId="4" fontId="23" fillId="0" borderId="10" xfId="36" applyNumberFormat="1" applyFont="1" applyFill="1" applyBorder="1" applyAlignment="1">
      <alignment horizontal="center" vertical="center"/>
    </xf>
    <xf numFmtId="4" fontId="23" fillId="0" borderId="10" xfId="36" applyNumberFormat="1" applyFont="1" applyFill="1" applyBorder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center"/>
    </xf>
    <xf numFmtId="165" fontId="23" fillId="0" borderId="10" xfId="0" applyNumberFormat="1" applyFont="1" applyFill="1" applyBorder="1"/>
    <xf numFmtId="164" fontId="23" fillId="0" borderId="10" xfId="36" applyNumberFormat="1" applyFont="1" applyFill="1" applyBorder="1" applyAlignment="1">
      <alignment vertical="center"/>
    </xf>
    <xf numFmtId="0" fontId="23" fillId="0" borderId="15" xfId="36" applyFont="1" applyFill="1" applyBorder="1" applyAlignment="1">
      <alignment horizontal="center" vertical="center" wrapText="1"/>
    </xf>
    <xf numFmtId="0" fontId="22" fillId="0" borderId="10" xfId="0" applyFont="1" applyBorder="1"/>
    <xf numFmtId="0" fontId="23" fillId="0" borderId="10" xfId="36" applyFont="1" applyFill="1" applyBorder="1" applyAlignment="1">
      <alignment horizontal="center" vertical="center" wrapText="1"/>
    </xf>
    <xf numFmtId="0" fontId="23" fillId="0" borderId="11" xfId="36" applyFont="1" applyFill="1" applyBorder="1" applyAlignment="1">
      <alignment horizontal="center" vertical="top" wrapText="1"/>
    </xf>
    <xf numFmtId="0" fontId="25" fillId="0" borderId="10" xfId="36" applyFont="1" applyFill="1" applyBorder="1" applyAlignment="1">
      <alignment vertical="center" wrapText="1"/>
    </xf>
    <xf numFmtId="0" fontId="21" fillId="24" borderId="10" xfId="36" applyFont="1" applyFill="1" applyBorder="1" applyAlignment="1"/>
    <xf numFmtId="0" fontId="25" fillId="24" borderId="10" xfId="36" applyFont="1" applyFill="1" applyBorder="1" applyAlignment="1">
      <alignment vertical="center" wrapText="1"/>
    </xf>
    <xf numFmtId="0" fontId="23" fillId="24" borderId="10" xfId="36" applyFont="1" applyFill="1" applyBorder="1" applyAlignment="1">
      <alignment vertical="center" wrapText="1"/>
    </xf>
    <xf numFmtId="4" fontId="23" fillId="24" borderId="10" xfId="36" applyNumberFormat="1" applyFont="1" applyFill="1" applyBorder="1" applyAlignment="1">
      <alignment vertical="center" wrapText="1"/>
    </xf>
    <xf numFmtId="0" fontId="23" fillId="24" borderId="10" xfId="36" applyFont="1" applyFill="1" applyBorder="1" applyAlignment="1">
      <alignment horizontal="center" vertical="center" wrapText="1"/>
    </xf>
    <xf numFmtId="4" fontId="23" fillId="24" borderId="10" xfId="36" applyNumberFormat="1" applyFont="1" applyFill="1" applyBorder="1" applyAlignment="1">
      <alignment horizontal="center" vertical="center"/>
    </xf>
    <xf numFmtId="4" fontId="23" fillId="24" borderId="10" xfId="36" applyNumberFormat="1" applyFont="1" applyFill="1" applyBorder="1" applyAlignment="1">
      <alignment vertical="center"/>
    </xf>
    <xf numFmtId="0" fontId="23" fillId="24" borderId="15" xfId="36" applyFont="1" applyFill="1" applyBorder="1" applyAlignment="1">
      <alignment vertical="center" wrapText="1"/>
    </xf>
    <xf numFmtId="0" fontId="0" fillId="0" borderId="0" xfId="0" applyFill="1"/>
    <xf numFmtId="0" fontId="23" fillId="24" borderId="10" xfId="0" applyFont="1" applyFill="1" applyBorder="1"/>
    <xf numFmtId="0" fontId="23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65" fontId="23" fillId="24" borderId="10" xfId="0" applyNumberFormat="1" applyFont="1" applyFill="1" applyBorder="1"/>
    <xf numFmtId="164" fontId="23" fillId="24" borderId="10" xfId="36" applyNumberFormat="1" applyFont="1" applyFill="1" applyBorder="1" applyAlignment="1">
      <alignment vertical="center"/>
    </xf>
    <xf numFmtId="0" fontId="23" fillId="0" borderId="10" xfId="36" applyFont="1" applyFill="1" applyBorder="1" applyAlignment="1">
      <alignment horizontal="center" vertical="center" wrapText="1"/>
    </xf>
    <xf numFmtId="0" fontId="0" fillId="0" borderId="10" xfId="0" applyBorder="1"/>
    <xf numFmtId="0" fontId="22" fillId="0" borderId="0" xfId="0" applyFont="1" applyBorder="1"/>
    <xf numFmtId="0" fontId="21" fillId="24" borderId="0" xfId="36" applyFont="1" applyFill="1" applyBorder="1" applyAlignment="1"/>
    <xf numFmtId="0" fontId="22" fillId="0" borderId="10" xfId="0" applyFont="1" applyBorder="1" applyAlignment="1">
      <alignment vertical="center"/>
    </xf>
    <xf numFmtId="0" fontId="23" fillId="0" borderId="0" xfId="36" applyFont="1" applyFill="1" applyBorder="1" applyAlignment="1">
      <alignment vertical="center" wrapText="1"/>
    </xf>
    <xf numFmtId="0" fontId="23" fillId="24" borderId="0" xfId="36" applyFont="1" applyFill="1" applyBorder="1" applyAlignment="1">
      <alignment vertical="center" wrapText="1"/>
    </xf>
    <xf numFmtId="0" fontId="0" fillId="0" borderId="0" xfId="0" applyBorder="1"/>
    <xf numFmtId="4" fontId="23" fillId="24" borderId="0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/>
    <xf numFmtId="0" fontId="26" fillId="0" borderId="0" xfId="36" applyFont="1" applyFill="1" applyBorder="1" applyAlignment="1">
      <alignment vertical="center" wrapText="1"/>
    </xf>
    <xf numFmtId="0" fontId="23" fillId="24" borderId="0" xfId="36" applyFont="1" applyFill="1" applyBorder="1" applyAlignment="1">
      <alignment horizontal="center" vertical="center" wrapText="1"/>
    </xf>
    <xf numFmtId="0" fontId="0" fillId="24" borderId="10" xfId="0" applyFill="1" applyBorder="1"/>
    <xf numFmtId="0" fontId="22" fillId="24" borderId="10" xfId="0" applyFont="1" applyFill="1" applyBorder="1" applyAlignment="1">
      <alignment vertical="center"/>
    </xf>
    <xf numFmtId="0" fontId="0" fillId="0" borderId="10" xfId="0" applyFont="1" applyBorder="1"/>
    <xf numFmtId="2" fontId="22" fillId="0" borderId="10" xfId="0" applyNumberFormat="1" applyFont="1" applyBorder="1"/>
    <xf numFmtId="2" fontId="22" fillId="0" borderId="0" xfId="0" applyNumberFormat="1" applyFont="1" applyBorder="1"/>
    <xf numFmtId="2" fontId="23" fillId="24" borderId="10" xfId="36" applyNumberFormat="1" applyFont="1" applyFill="1" applyBorder="1" applyAlignment="1">
      <alignment vertical="center"/>
    </xf>
    <xf numFmtId="1" fontId="23" fillId="24" borderId="10" xfId="36" applyNumberFormat="1" applyFont="1" applyFill="1" applyBorder="1" applyAlignment="1">
      <alignment vertical="center"/>
    </xf>
    <xf numFmtId="1" fontId="22" fillId="0" borderId="10" xfId="0" applyNumberFormat="1" applyFont="1" applyBorder="1"/>
    <xf numFmtId="2" fontId="23" fillId="24" borderId="10" xfId="36" applyNumberFormat="1" applyFont="1" applyFill="1" applyBorder="1" applyAlignment="1"/>
    <xf numFmtId="2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/>
    <xf numFmtId="0" fontId="19" fillId="0" borderId="0" xfId="36" applyFont="1" applyBorder="1" applyAlignment="1">
      <alignment horizontal="center" wrapText="1"/>
    </xf>
    <xf numFmtId="0" fontId="21" fillId="0" borderId="12" xfId="36" applyFont="1" applyFill="1" applyBorder="1" applyAlignment="1">
      <alignment horizontal="center" wrapText="1"/>
    </xf>
    <xf numFmtId="0" fontId="21" fillId="0" borderId="11" xfId="36" applyFont="1" applyFill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top" wrapText="1"/>
    </xf>
    <xf numFmtId="0" fontId="20" fillId="0" borderId="0" xfId="36" applyFont="1" applyBorder="1" applyAlignment="1">
      <alignment horizontal="center" wrapText="1"/>
    </xf>
    <xf numFmtId="0" fontId="23" fillId="0" borderId="10" xfId="36" applyFont="1" applyFill="1" applyBorder="1" applyAlignment="1">
      <alignment horizontal="center" vertical="center" wrapText="1"/>
    </xf>
    <xf numFmtId="0" fontId="23" fillId="0" borderId="12" xfId="36" applyFont="1" applyFill="1" applyBorder="1" applyAlignment="1">
      <alignment horizontal="center" vertical="top" wrapText="1"/>
    </xf>
    <xf numFmtId="0" fontId="23" fillId="0" borderId="11" xfId="36" applyFont="1" applyFill="1" applyBorder="1" applyAlignment="1">
      <alignment horizontal="center" vertical="top" wrapText="1"/>
    </xf>
    <xf numFmtId="0" fontId="23" fillId="0" borderId="13" xfId="36" applyFont="1" applyFill="1" applyBorder="1" applyAlignment="1">
      <alignment horizontal="center" vertical="top" wrapText="1"/>
    </xf>
    <xf numFmtId="0" fontId="23" fillId="0" borderId="14" xfId="36" applyFont="1" applyFill="1" applyBorder="1" applyAlignment="1">
      <alignment horizontal="center" vertical="top" wrapText="1"/>
    </xf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view="pageBreakPreview" zoomScale="160" zoomScaleSheetLayoutView="160" workbookViewId="0">
      <selection activeCell="H3" sqref="H3"/>
    </sheetView>
  </sheetViews>
  <sheetFormatPr defaultRowHeight="12.75" x14ac:dyDescent="0.2"/>
  <cols>
    <col min="1" max="1" width="4.140625" customWidth="1"/>
    <col min="2" max="2" width="14.7109375" customWidth="1"/>
    <col min="3" max="3" width="5.5703125" customWidth="1"/>
    <col min="4" max="4" width="8.85546875" customWidth="1"/>
    <col min="5" max="5" width="4.42578125" customWidth="1"/>
    <col min="6" max="7" width="3.85546875" customWidth="1"/>
    <col min="8" max="8" width="9.7109375" customWidth="1"/>
    <col min="9" max="9" width="7" customWidth="1"/>
    <col min="10" max="10" width="6.28515625" customWidth="1"/>
    <col min="11" max="11" width="6.5703125" customWidth="1"/>
    <col min="12" max="12" width="8.5703125" customWidth="1"/>
    <col min="13" max="13" width="9.42578125" customWidth="1"/>
    <col min="14" max="14" width="8.7109375" customWidth="1"/>
    <col min="15" max="15" width="9.28515625" customWidth="1"/>
    <col min="16" max="16" width="8.140625" customWidth="1"/>
    <col min="17" max="17" width="9.28515625" customWidth="1"/>
    <col min="18" max="18" width="8.85546875" customWidth="1"/>
    <col min="19" max="19" width="9" customWidth="1"/>
  </cols>
  <sheetData>
    <row r="1" spans="1:21" ht="15.75" x14ac:dyDescent="0.25">
      <c r="A1" s="1"/>
      <c r="C1" s="4"/>
      <c r="D1" s="4"/>
      <c r="E1" s="4"/>
      <c r="F1" s="4"/>
      <c r="G1" s="4"/>
      <c r="H1" s="3"/>
      <c r="I1" s="3"/>
      <c r="J1" s="3"/>
      <c r="M1" s="4"/>
      <c r="N1" s="4"/>
      <c r="P1" s="4"/>
      <c r="Q1" s="4" t="s">
        <v>16</v>
      </c>
      <c r="R1" s="4"/>
      <c r="S1" s="3"/>
    </row>
    <row r="2" spans="1:21" ht="15.75" x14ac:dyDescent="0.25">
      <c r="A2" s="1"/>
      <c r="C2" s="5"/>
      <c r="D2" s="5"/>
      <c r="E2" s="5"/>
      <c r="F2" s="5"/>
      <c r="G2" s="5"/>
      <c r="H2" s="3"/>
      <c r="I2" s="3"/>
      <c r="J2" s="3"/>
      <c r="M2" s="5"/>
      <c r="N2" s="5"/>
      <c r="P2" s="5" t="s">
        <v>17</v>
      </c>
      <c r="Q2" s="5"/>
      <c r="R2" s="5"/>
      <c r="S2" s="3"/>
    </row>
    <row r="3" spans="1:21" ht="15.75" x14ac:dyDescent="0.25">
      <c r="A3" s="1"/>
      <c r="B3" s="5"/>
      <c r="C3" s="5"/>
      <c r="D3" s="5"/>
      <c r="E3" s="5"/>
      <c r="F3" s="5"/>
      <c r="G3" s="5"/>
      <c r="H3" s="3"/>
      <c r="I3" s="3"/>
      <c r="J3" s="3"/>
      <c r="M3" s="5"/>
      <c r="N3" s="5"/>
      <c r="P3" s="5" t="s">
        <v>22</v>
      </c>
      <c r="Q3" s="5"/>
      <c r="R3" s="5"/>
      <c r="S3" s="3"/>
    </row>
    <row r="4" spans="1:21" ht="15" x14ac:dyDescent="0.25">
      <c r="A4" s="1"/>
      <c r="B4" s="2"/>
      <c r="C4" s="2"/>
      <c r="D4" s="2"/>
      <c r="E4" s="2"/>
      <c r="F4" s="2"/>
      <c r="G4" s="2"/>
      <c r="H4" s="3"/>
      <c r="I4" s="3"/>
      <c r="J4" s="3"/>
      <c r="L4" s="3"/>
      <c r="M4" s="3"/>
      <c r="N4" s="3"/>
      <c r="P4" s="3" t="s">
        <v>49</v>
      </c>
      <c r="Q4" s="3"/>
      <c r="R4" s="3"/>
      <c r="S4" s="3"/>
    </row>
    <row r="5" spans="1:21" ht="15.75" x14ac:dyDescent="0.25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21" ht="15.75" x14ac:dyDescent="0.25">
      <c r="A6" s="64" t="s">
        <v>40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</row>
    <row r="7" spans="1:21" ht="15.75" customHeight="1" x14ac:dyDescent="0.25">
      <c r="A7" s="60" t="s">
        <v>31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"/>
      <c r="U7" s="6"/>
    </row>
    <row r="8" spans="1:21" ht="15.75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21" ht="51" customHeight="1" x14ac:dyDescent="0.2">
      <c r="A9" s="61" t="s">
        <v>0</v>
      </c>
      <c r="B9" s="63" t="s">
        <v>21</v>
      </c>
      <c r="C9" s="66" t="s">
        <v>5</v>
      </c>
      <c r="D9" s="68" t="s">
        <v>6</v>
      </c>
      <c r="E9" s="69"/>
      <c r="F9" s="68" t="s">
        <v>11</v>
      </c>
      <c r="G9" s="69"/>
      <c r="H9" s="65" t="s">
        <v>15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</row>
    <row r="10" spans="1:21" ht="84" customHeight="1" x14ac:dyDescent="0.2">
      <c r="A10" s="62"/>
      <c r="B10" s="63"/>
      <c r="C10" s="67"/>
      <c r="D10" s="21" t="s">
        <v>7</v>
      </c>
      <c r="E10" s="21" t="s">
        <v>8</v>
      </c>
      <c r="F10" s="21" t="s">
        <v>9</v>
      </c>
      <c r="G10" s="21" t="s">
        <v>10</v>
      </c>
      <c r="H10" s="20" t="s">
        <v>1</v>
      </c>
      <c r="I10" s="20">
        <v>2014</v>
      </c>
      <c r="J10" s="20">
        <v>2015</v>
      </c>
      <c r="K10" s="20">
        <v>2016</v>
      </c>
      <c r="L10" s="20">
        <v>2017</v>
      </c>
      <c r="M10" s="20">
        <v>2018</v>
      </c>
      <c r="N10" s="20">
        <v>2019</v>
      </c>
      <c r="O10" s="20">
        <v>2020</v>
      </c>
      <c r="P10" s="20">
        <v>2021</v>
      </c>
      <c r="Q10" s="20">
        <v>2022</v>
      </c>
      <c r="R10" s="20">
        <v>2023</v>
      </c>
      <c r="S10" s="18">
        <v>2024</v>
      </c>
    </row>
    <row r="11" spans="1:21" x14ac:dyDescent="0.2">
      <c r="A11" s="7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37">
        <v>16</v>
      </c>
      <c r="Q11" s="37">
        <v>17</v>
      </c>
      <c r="R11" s="37">
        <v>18</v>
      </c>
      <c r="S11" s="37">
        <v>19</v>
      </c>
    </row>
    <row r="12" spans="1:21" ht="45" customHeight="1" x14ac:dyDescent="0.2">
      <c r="A12" s="8">
        <v>12</v>
      </c>
      <c r="B12" s="22" t="s">
        <v>23</v>
      </c>
      <c r="C12" s="10" t="s">
        <v>13</v>
      </c>
      <c r="D12" s="11">
        <f>H13</f>
        <v>980</v>
      </c>
      <c r="E12" s="10"/>
      <c r="F12" s="20">
        <v>2015</v>
      </c>
      <c r="G12" s="20">
        <v>2020</v>
      </c>
      <c r="H12" s="12" t="s">
        <v>3</v>
      </c>
      <c r="I12" s="12" t="s">
        <v>3</v>
      </c>
      <c r="J12" s="12" t="s">
        <v>3</v>
      </c>
      <c r="K12" s="12" t="s">
        <v>3</v>
      </c>
      <c r="L12" s="12" t="s">
        <v>3</v>
      </c>
      <c r="M12" s="12" t="s">
        <v>3</v>
      </c>
      <c r="N12" s="12" t="s">
        <v>3</v>
      </c>
      <c r="O12" s="12" t="s">
        <v>3</v>
      </c>
      <c r="P12" s="12" t="s">
        <v>3</v>
      </c>
      <c r="Q12" s="12" t="s">
        <v>3</v>
      </c>
      <c r="R12" s="12" t="s">
        <v>3</v>
      </c>
      <c r="S12" s="12" t="s">
        <v>3</v>
      </c>
    </row>
    <row r="13" spans="1:21" ht="27" customHeight="1" x14ac:dyDescent="0.2">
      <c r="A13" s="8">
        <v>13</v>
      </c>
      <c r="B13" s="10" t="s">
        <v>24</v>
      </c>
      <c r="C13" s="10"/>
      <c r="D13" s="10"/>
      <c r="E13" s="10"/>
      <c r="F13" s="20"/>
      <c r="G13" s="20"/>
      <c r="H13" s="13">
        <f>I13+J13+K13+L13+M13+N13</f>
        <v>980</v>
      </c>
      <c r="I13" s="13">
        <f t="shared" ref="I13:S15" si="0">I16+I19+I22</f>
        <v>0</v>
      </c>
      <c r="J13" s="13">
        <f t="shared" si="0"/>
        <v>294</v>
      </c>
      <c r="K13" s="13">
        <f t="shared" si="0"/>
        <v>686</v>
      </c>
      <c r="L13" s="13">
        <v>0</v>
      </c>
      <c r="M13" s="13">
        <f t="shared" si="0"/>
        <v>0</v>
      </c>
      <c r="N13" s="13">
        <f t="shared" si="0"/>
        <v>0</v>
      </c>
      <c r="O13" s="13">
        <f t="shared" si="0"/>
        <v>0</v>
      </c>
      <c r="P13" s="13">
        <f t="shared" si="0"/>
        <v>0</v>
      </c>
      <c r="Q13" s="13">
        <f t="shared" si="0"/>
        <v>0</v>
      </c>
      <c r="R13" s="13">
        <f t="shared" si="0"/>
        <v>0</v>
      </c>
      <c r="S13" s="13">
        <f t="shared" si="0"/>
        <v>0</v>
      </c>
    </row>
    <row r="14" spans="1:21" ht="13.5" customHeight="1" x14ac:dyDescent="0.2">
      <c r="A14" s="8">
        <v>14</v>
      </c>
      <c r="B14" s="10" t="s">
        <v>12</v>
      </c>
      <c r="C14" s="10"/>
      <c r="D14" s="10"/>
      <c r="E14" s="10"/>
      <c r="F14" s="20"/>
      <c r="G14" s="20"/>
      <c r="H14" s="13">
        <f t="shared" ref="H14:H24" si="1">I14+J14+K14+L14+M14+N14</f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v>0</v>
      </c>
      <c r="M14" s="13">
        <f t="shared" si="0"/>
        <v>0</v>
      </c>
      <c r="N14" s="13">
        <f t="shared" si="0"/>
        <v>0</v>
      </c>
      <c r="O14" s="13">
        <v>0</v>
      </c>
      <c r="P14" s="13">
        <v>0</v>
      </c>
      <c r="Q14" s="13">
        <v>0</v>
      </c>
      <c r="R14" s="13">
        <v>0</v>
      </c>
      <c r="S14" s="13">
        <f t="shared" si="0"/>
        <v>0</v>
      </c>
    </row>
    <row r="15" spans="1:21" ht="14.25" customHeight="1" x14ac:dyDescent="0.2">
      <c r="A15" s="8">
        <v>15</v>
      </c>
      <c r="B15" s="10" t="s">
        <v>2</v>
      </c>
      <c r="C15" s="10"/>
      <c r="D15" s="10"/>
      <c r="E15" s="10"/>
      <c r="F15" s="20"/>
      <c r="G15" s="20"/>
      <c r="H15" s="13">
        <f t="shared" si="1"/>
        <v>980</v>
      </c>
      <c r="I15" s="13">
        <f t="shared" si="0"/>
        <v>0</v>
      </c>
      <c r="J15" s="13">
        <f t="shared" si="0"/>
        <v>294</v>
      </c>
      <c r="K15" s="13">
        <f t="shared" si="0"/>
        <v>686</v>
      </c>
      <c r="L15" s="13">
        <v>0</v>
      </c>
      <c r="M15" s="13">
        <f t="shared" si="0"/>
        <v>0</v>
      </c>
      <c r="N15" s="13">
        <f t="shared" si="0"/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0"/>
        <v>0</v>
      </c>
    </row>
    <row r="16" spans="1:21" ht="48" customHeight="1" x14ac:dyDescent="0.2">
      <c r="A16" s="8">
        <v>16</v>
      </c>
      <c r="B16" s="10" t="s">
        <v>18</v>
      </c>
      <c r="C16" s="10"/>
      <c r="D16" s="10"/>
      <c r="E16" s="10"/>
      <c r="F16" s="20">
        <v>2015</v>
      </c>
      <c r="G16" s="20">
        <v>2016</v>
      </c>
      <c r="H16" s="13">
        <f t="shared" si="1"/>
        <v>980</v>
      </c>
      <c r="I16" s="13">
        <f>I17+I18</f>
        <v>0</v>
      </c>
      <c r="J16" s="13">
        <f t="shared" ref="J16:S16" si="2">J17+J18</f>
        <v>294</v>
      </c>
      <c r="K16" s="13">
        <f t="shared" si="2"/>
        <v>686</v>
      </c>
      <c r="L16" s="13">
        <f t="shared" si="2"/>
        <v>0</v>
      </c>
      <c r="M16" s="13">
        <f t="shared" si="2"/>
        <v>0</v>
      </c>
      <c r="N16" s="13">
        <f t="shared" si="2"/>
        <v>0</v>
      </c>
      <c r="O16" s="13">
        <f t="shared" si="2"/>
        <v>0</v>
      </c>
      <c r="P16" s="13">
        <f t="shared" si="2"/>
        <v>0</v>
      </c>
      <c r="Q16" s="13">
        <f t="shared" si="2"/>
        <v>0</v>
      </c>
      <c r="R16" s="13">
        <f t="shared" si="2"/>
        <v>0</v>
      </c>
      <c r="S16" s="13">
        <f t="shared" si="2"/>
        <v>0</v>
      </c>
    </row>
    <row r="17" spans="1:19" ht="15.75" customHeight="1" x14ac:dyDescent="0.2">
      <c r="A17" s="8">
        <v>17</v>
      </c>
      <c r="B17" s="10" t="s">
        <v>12</v>
      </c>
      <c r="C17" s="10"/>
      <c r="D17" s="10"/>
      <c r="E17" s="10"/>
      <c r="F17" s="20"/>
      <c r="G17" s="20"/>
      <c r="H17" s="13">
        <f t="shared" si="1"/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</row>
    <row r="18" spans="1:19" ht="15" customHeight="1" x14ac:dyDescent="0.2">
      <c r="A18" s="8">
        <v>18</v>
      </c>
      <c r="B18" s="10" t="s">
        <v>2</v>
      </c>
      <c r="C18" s="10"/>
      <c r="D18" s="10"/>
      <c r="E18" s="10"/>
      <c r="F18" s="20"/>
      <c r="G18" s="20"/>
      <c r="H18" s="13">
        <f t="shared" si="1"/>
        <v>980</v>
      </c>
      <c r="I18" s="13">
        <v>0</v>
      </c>
      <c r="J18" s="13">
        <v>294</v>
      </c>
      <c r="K18" s="13">
        <v>686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</row>
    <row r="19" spans="1:19" ht="66" customHeight="1" x14ac:dyDescent="0.2">
      <c r="A19" s="8">
        <v>19</v>
      </c>
      <c r="B19" s="10" t="s">
        <v>19</v>
      </c>
      <c r="C19" s="10"/>
      <c r="D19" s="10"/>
      <c r="E19" s="10"/>
      <c r="F19" s="20"/>
      <c r="G19" s="20"/>
      <c r="H19" s="13">
        <f t="shared" si="1"/>
        <v>0</v>
      </c>
      <c r="I19" s="13">
        <f>SUM(I20:I21)</f>
        <v>0</v>
      </c>
      <c r="J19" s="13">
        <f t="shared" ref="J19:S19" si="3">J20+J21</f>
        <v>0</v>
      </c>
      <c r="K19" s="13">
        <f t="shared" si="3"/>
        <v>0</v>
      </c>
      <c r="L19" s="13">
        <f t="shared" si="3"/>
        <v>0</v>
      </c>
      <c r="M19" s="13">
        <f t="shared" si="3"/>
        <v>0</v>
      </c>
      <c r="N19" s="13">
        <f t="shared" si="3"/>
        <v>0</v>
      </c>
      <c r="O19" s="13">
        <f t="shared" si="3"/>
        <v>0</v>
      </c>
      <c r="P19" s="13">
        <f t="shared" si="3"/>
        <v>0</v>
      </c>
      <c r="Q19" s="13">
        <f t="shared" si="3"/>
        <v>0</v>
      </c>
      <c r="R19" s="13">
        <f t="shared" si="3"/>
        <v>0</v>
      </c>
      <c r="S19" s="13">
        <f t="shared" si="3"/>
        <v>0</v>
      </c>
    </row>
    <row r="20" spans="1:19" ht="14.25" customHeight="1" x14ac:dyDescent="0.2">
      <c r="A20" s="8">
        <v>20</v>
      </c>
      <c r="B20" s="10" t="s">
        <v>12</v>
      </c>
      <c r="C20" s="10"/>
      <c r="D20" s="10"/>
      <c r="E20" s="10"/>
      <c r="F20" s="20"/>
      <c r="G20" s="20"/>
      <c r="H20" s="13">
        <f t="shared" si="1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</row>
    <row r="21" spans="1:19" ht="13.5" customHeight="1" x14ac:dyDescent="0.2">
      <c r="A21" s="9">
        <v>21</v>
      </c>
      <c r="B21" s="10" t="s">
        <v>2</v>
      </c>
      <c r="C21" s="14"/>
      <c r="D21" s="14"/>
      <c r="E21" s="14"/>
      <c r="F21" s="15"/>
      <c r="G21" s="15"/>
      <c r="H21" s="13">
        <f t="shared" si="1"/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</row>
    <row r="22" spans="1:19" ht="65.25" customHeight="1" x14ac:dyDescent="0.2">
      <c r="A22" s="8">
        <v>22</v>
      </c>
      <c r="B22" s="10" t="s">
        <v>20</v>
      </c>
      <c r="C22" s="10"/>
      <c r="D22" s="10"/>
      <c r="E22" s="10"/>
      <c r="F22" s="20">
        <v>2017</v>
      </c>
      <c r="G22" s="20">
        <v>2020</v>
      </c>
      <c r="H22" s="13">
        <f t="shared" si="1"/>
        <v>0</v>
      </c>
      <c r="I22" s="13">
        <f t="shared" ref="I22:S22" si="4">I23+I24</f>
        <v>0</v>
      </c>
      <c r="J22" s="13">
        <f t="shared" si="4"/>
        <v>0</v>
      </c>
      <c r="K22" s="13">
        <f t="shared" si="4"/>
        <v>0</v>
      </c>
      <c r="L22" s="13">
        <f t="shared" si="4"/>
        <v>0</v>
      </c>
      <c r="M22" s="13">
        <f t="shared" si="4"/>
        <v>0</v>
      </c>
      <c r="N22" s="13">
        <f t="shared" si="4"/>
        <v>0</v>
      </c>
      <c r="O22" s="13">
        <f t="shared" si="4"/>
        <v>0</v>
      </c>
      <c r="P22" s="13">
        <f t="shared" si="4"/>
        <v>0</v>
      </c>
      <c r="Q22" s="13">
        <f t="shared" si="4"/>
        <v>0</v>
      </c>
      <c r="R22" s="13">
        <f t="shared" si="4"/>
        <v>0</v>
      </c>
      <c r="S22" s="13">
        <f t="shared" si="4"/>
        <v>0</v>
      </c>
    </row>
    <row r="23" spans="1:19" ht="14.25" customHeight="1" x14ac:dyDescent="0.2">
      <c r="A23" s="8">
        <v>23</v>
      </c>
      <c r="B23" s="10" t="s">
        <v>12</v>
      </c>
      <c r="C23" s="10"/>
      <c r="D23" s="10"/>
      <c r="E23" s="10"/>
      <c r="F23" s="20"/>
      <c r="G23" s="20"/>
      <c r="H23" s="13">
        <f t="shared" si="1"/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</row>
    <row r="24" spans="1:19" ht="14.25" customHeight="1" x14ac:dyDescent="0.2">
      <c r="A24" s="8">
        <v>24</v>
      </c>
      <c r="B24" s="10" t="s">
        <v>2</v>
      </c>
      <c r="C24" s="10"/>
      <c r="D24" s="10"/>
      <c r="E24" s="10"/>
      <c r="F24" s="20"/>
      <c r="G24" s="20"/>
      <c r="H24" s="13">
        <f t="shared" si="1"/>
        <v>0</v>
      </c>
      <c r="I24" s="13">
        <v>0</v>
      </c>
      <c r="J24" s="13">
        <v>0</v>
      </c>
      <c r="K24" s="17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35.25" customHeight="1" x14ac:dyDescent="0.2">
      <c r="A25" s="8">
        <v>25</v>
      </c>
      <c r="B25" s="22" t="s">
        <v>25</v>
      </c>
      <c r="C25" s="10" t="s">
        <v>27</v>
      </c>
      <c r="D25" s="11">
        <f>H26</f>
        <v>1487.45</v>
      </c>
      <c r="E25" s="10"/>
      <c r="F25" s="20">
        <v>2015</v>
      </c>
      <c r="G25" s="20">
        <v>2017</v>
      </c>
      <c r="H25" s="12" t="s">
        <v>3</v>
      </c>
      <c r="I25" s="12" t="s">
        <v>3</v>
      </c>
      <c r="J25" s="12" t="s">
        <v>3</v>
      </c>
      <c r="K25" s="12" t="s">
        <v>3</v>
      </c>
      <c r="L25" s="12" t="s">
        <v>3</v>
      </c>
      <c r="M25" s="12" t="s">
        <v>3</v>
      </c>
      <c r="N25" s="12" t="s">
        <v>3</v>
      </c>
      <c r="O25" s="12" t="s">
        <v>3</v>
      </c>
      <c r="P25" s="12" t="s">
        <v>3</v>
      </c>
      <c r="Q25" s="12" t="s">
        <v>3</v>
      </c>
      <c r="R25" s="12" t="s">
        <v>3</v>
      </c>
      <c r="S25" s="12" t="s">
        <v>3</v>
      </c>
    </row>
    <row r="26" spans="1:19" ht="22.5" x14ac:dyDescent="0.2">
      <c r="A26" s="8">
        <v>26</v>
      </c>
      <c r="B26" s="10" t="s">
        <v>14</v>
      </c>
      <c r="C26" s="10"/>
      <c r="D26" s="10"/>
      <c r="E26" s="10"/>
      <c r="F26" s="20"/>
      <c r="G26" s="20"/>
      <c r="H26" s="13">
        <f>I26+J26+K26+L26+M26+N26+S26</f>
        <v>1487.45</v>
      </c>
      <c r="I26" s="13">
        <f t="shared" ref="I26:S26" si="5">I29+I32+I35</f>
        <v>0</v>
      </c>
      <c r="J26" s="13">
        <f t="shared" si="5"/>
        <v>446.2</v>
      </c>
      <c r="K26" s="13">
        <f t="shared" si="5"/>
        <v>1041.25</v>
      </c>
      <c r="L26" s="13">
        <f t="shared" si="5"/>
        <v>0</v>
      </c>
      <c r="M26" s="13">
        <f t="shared" si="5"/>
        <v>0</v>
      </c>
      <c r="N26" s="13">
        <f t="shared" si="5"/>
        <v>0</v>
      </c>
      <c r="O26" s="13">
        <f t="shared" si="5"/>
        <v>0</v>
      </c>
      <c r="P26" s="13">
        <f t="shared" si="5"/>
        <v>0</v>
      </c>
      <c r="Q26" s="13">
        <f t="shared" si="5"/>
        <v>0</v>
      </c>
      <c r="R26" s="13">
        <f t="shared" si="5"/>
        <v>0</v>
      </c>
      <c r="S26" s="13">
        <f t="shared" si="5"/>
        <v>0</v>
      </c>
    </row>
    <row r="27" spans="1:19" x14ac:dyDescent="0.2">
      <c r="A27" s="8">
        <v>27</v>
      </c>
      <c r="B27" s="10" t="s">
        <v>12</v>
      </c>
      <c r="C27" s="10"/>
      <c r="D27" s="10"/>
      <c r="E27" s="10"/>
      <c r="F27" s="20"/>
      <c r="G27" s="20"/>
      <c r="H27" s="13">
        <f t="shared" ref="H27:H28" si="6">I27+J27+K27+L27+M27+N27</f>
        <v>0</v>
      </c>
      <c r="I27" s="13">
        <f t="shared" ref="I27:I28" si="7">J27+K27+L27+M27+N27+O27</f>
        <v>0</v>
      </c>
      <c r="J27" s="13">
        <f t="shared" ref="J27:J28" si="8">K27+L27+M27+N27+O27+P27</f>
        <v>0</v>
      </c>
      <c r="K27" s="13">
        <f t="shared" ref="K27:K28" si="9">L27+M27+N27+O27+P27+Q27</f>
        <v>0</v>
      </c>
      <c r="L27" s="13">
        <f t="shared" ref="L27:L28" si="10">M27+N27+O27+P27+Q27+R27</f>
        <v>0</v>
      </c>
      <c r="M27" s="13">
        <f t="shared" ref="M27:M28" si="11">N27+O27+P27+Q27+R27+S27</f>
        <v>0</v>
      </c>
      <c r="N27" s="13">
        <f t="shared" ref="N27:N28" si="12">O27+P27+Q27+R27+S27+T27</f>
        <v>0</v>
      </c>
      <c r="O27" s="13">
        <f t="shared" ref="O27:O28" si="13">P27+Q27+R27+S27+T27+U27</f>
        <v>0</v>
      </c>
      <c r="P27" s="13">
        <f t="shared" ref="P27:P28" si="14">Q27+R27+S27+T27+U27+V27</f>
        <v>0</v>
      </c>
      <c r="Q27" s="13">
        <f t="shared" ref="Q27:Q28" si="15">R27+S27+T27+U27+V27+W27</f>
        <v>0</v>
      </c>
      <c r="R27" s="13">
        <f t="shared" ref="R27:R28" si="16">S27+T27+U27+V27+W27+X27</f>
        <v>0</v>
      </c>
      <c r="S27" s="13">
        <f t="shared" ref="S27:S28" si="17">T27+U27+V27+W27+X27+Y27</f>
        <v>0</v>
      </c>
    </row>
    <row r="28" spans="1:19" x14ac:dyDescent="0.2">
      <c r="A28" s="8">
        <v>28</v>
      </c>
      <c r="B28" s="10" t="s">
        <v>2</v>
      </c>
      <c r="C28" s="10"/>
      <c r="D28" s="10"/>
      <c r="E28" s="10"/>
      <c r="F28" s="20"/>
      <c r="G28" s="20"/>
      <c r="H28" s="13">
        <f t="shared" si="6"/>
        <v>0</v>
      </c>
      <c r="I28" s="13">
        <f t="shared" si="7"/>
        <v>0</v>
      </c>
      <c r="J28" s="13">
        <f t="shared" si="8"/>
        <v>0</v>
      </c>
      <c r="K28" s="13">
        <f t="shared" si="9"/>
        <v>0</v>
      </c>
      <c r="L28" s="13">
        <f t="shared" si="10"/>
        <v>0</v>
      </c>
      <c r="M28" s="13">
        <f t="shared" si="11"/>
        <v>0</v>
      </c>
      <c r="N28" s="13">
        <f t="shared" si="12"/>
        <v>0</v>
      </c>
      <c r="O28" s="13">
        <f t="shared" si="13"/>
        <v>0</v>
      </c>
      <c r="P28" s="13">
        <f t="shared" si="14"/>
        <v>0</v>
      </c>
      <c r="Q28" s="13">
        <f t="shared" si="15"/>
        <v>0</v>
      </c>
      <c r="R28" s="13">
        <f t="shared" si="16"/>
        <v>0</v>
      </c>
      <c r="S28" s="13">
        <f t="shared" si="17"/>
        <v>0</v>
      </c>
    </row>
    <row r="29" spans="1:19" ht="45" x14ac:dyDescent="0.2">
      <c r="A29" s="8">
        <v>29</v>
      </c>
      <c r="B29" s="10" t="s">
        <v>18</v>
      </c>
      <c r="C29" s="10"/>
      <c r="D29" s="10"/>
      <c r="E29" s="10"/>
      <c r="F29" s="20">
        <v>2015</v>
      </c>
      <c r="G29" s="20">
        <v>2016</v>
      </c>
      <c r="H29" s="13">
        <f>I29+J29+K29+L29+M29+N29+S29</f>
        <v>1487.45</v>
      </c>
      <c r="I29" s="13">
        <f t="shared" ref="I29:S29" si="18">I30+I31</f>
        <v>0</v>
      </c>
      <c r="J29" s="13">
        <f t="shared" si="18"/>
        <v>446.2</v>
      </c>
      <c r="K29" s="13">
        <f t="shared" si="18"/>
        <v>1041.25</v>
      </c>
      <c r="L29" s="13">
        <f t="shared" si="18"/>
        <v>0</v>
      </c>
      <c r="M29" s="13">
        <f t="shared" si="18"/>
        <v>0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0</v>
      </c>
      <c r="S29" s="13">
        <f t="shared" si="18"/>
        <v>0</v>
      </c>
    </row>
    <row r="30" spans="1:19" x14ac:dyDescent="0.2">
      <c r="A30" s="8">
        <v>30</v>
      </c>
      <c r="B30" s="10" t="s">
        <v>12</v>
      </c>
      <c r="C30" s="10"/>
      <c r="D30" s="10"/>
      <c r="E30" s="10"/>
      <c r="F30" s="20"/>
      <c r="G30" s="20"/>
      <c r="H30" s="13">
        <f>SUM(I30:S30)</f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</row>
    <row r="31" spans="1:19" x14ac:dyDescent="0.2">
      <c r="A31" s="8">
        <v>31</v>
      </c>
      <c r="B31" s="10" t="s">
        <v>2</v>
      </c>
      <c r="C31" s="10"/>
      <c r="D31" s="10"/>
      <c r="E31" s="10"/>
      <c r="F31" s="20"/>
      <c r="G31" s="20"/>
      <c r="H31" s="13">
        <v>1487.45</v>
      </c>
      <c r="I31" s="13">
        <v>0</v>
      </c>
      <c r="J31" s="13">
        <v>446.2</v>
      </c>
      <c r="K31" s="13">
        <v>1041.25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</row>
    <row r="32" spans="1:19" ht="67.5" x14ac:dyDescent="0.2">
      <c r="A32" s="8">
        <v>32</v>
      </c>
      <c r="B32" s="10" t="s">
        <v>19</v>
      </c>
      <c r="C32" s="10"/>
      <c r="D32" s="10"/>
      <c r="E32" s="10"/>
      <c r="F32" s="20"/>
      <c r="G32" s="20"/>
      <c r="H32" s="13">
        <f t="shared" ref="H32:H37" si="19">I32+J32+K32+L32+M32+N32+S32</f>
        <v>0</v>
      </c>
      <c r="I32" s="13">
        <f t="shared" ref="I32:S32" si="20">SUM(I33:I34)</f>
        <v>0</v>
      </c>
      <c r="J32" s="13">
        <v>0</v>
      </c>
      <c r="K32" s="13">
        <f t="shared" si="20"/>
        <v>0</v>
      </c>
      <c r="L32" s="13">
        <f t="shared" si="20"/>
        <v>0</v>
      </c>
      <c r="M32" s="13">
        <f t="shared" si="20"/>
        <v>0</v>
      </c>
      <c r="N32" s="13">
        <f t="shared" si="20"/>
        <v>0</v>
      </c>
      <c r="O32" s="13">
        <f t="shared" si="20"/>
        <v>0</v>
      </c>
      <c r="P32" s="13">
        <f t="shared" si="20"/>
        <v>0</v>
      </c>
      <c r="Q32" s="13">
        <f t="shared" si="20"/>
        <v>0</v>
      </c>
      <c r="R32" s="13">
        <f t="shared" si="20"/>
        <v>0</v>
      </c>
      <c r="S32" s="13">
        <f t="shared" si="20"/>
        <v>0</v>
      </c>
    </row>
    <row r="33" spans="1:19" x14ac:dyDescent="0.2">
      <c r="A33" s="8">
        <v>33</v>
      </c>
      <c r="B33" s="10" t="s">
        <v>12</v>
      </c>
      <c r="C33" s="10"/>
      <c r="D33" s="10"/>
      <c r="E33" s="10"/>
      <c r="F33" s="20"/>
      <c r="G33" s="20"/>
      <c r="H33" s="13">
        <f t="shared" si="19"/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</row>
    <row r="34" spans="1:19" x14ac:dyDescent="0.2">
      <c r="A34" s="9">
        <v>34</v>
      </c>
      <c r="B34" s="10" t="s">
        <v>2</v>
      </c>
      <c r="C34" s="14"/>
      <c r="D34" s="14"/>
      <c r="E34" s="14"/>
      <c r="F34" s="15"/>
      <c r="G34" s="15"/>
      <c r="H34" s="13">
        <f t="shared" si="19"/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</row>
    <row r="35" spans="1:19" ht="56.25" x14ac:dyDescent="0.2">
      <c r="A35" s="8">
        <v>35</v>
      </c>
      <c r="B35" s="10" t="s">
        <v>20</v>
      </c>
      <c r="C35" s="10"/>
      <c r="D35" s="10"/>
      <c r="E35" s="10"/>
      <c r="F35" s="20">
        <v>2017</v>
      </c>
      <c r="G35" s="20">
        <v>2020</v>
      </c>
      <c r="H35" s="13">
        <f t="shared" si="19"/>
        <v>0</v>
      </c>
      <c r="I35" s="13">
        <f t="shared" ref="I35:S35" si="21">I36+I37</f>
        <v>0</v>
      </c>
      <c r="J35" s="13">
        <f t="shared" si="21"/>
        <v>0</v>
      </c>
      <c r="K35" s="13">
        <f t="shared" si="21"/>
        <v>0</v>
      </c>
      <c r="L35" s="13">
        <f t="shared" si="21"/>
        <v>0</v>
      </c>
      <c r="M35" s="13">
        <f t="shared" si="21"/>
        <v>0</v>
      </c>
      <c r="N35" s="13">
        <f t="shared" si="21"/>
        <v>0</v>
      </c>
      <c r="O35" s="13">
        <f t="shared" si="21"/>
        <v>0</v>
      </c>
      <c r="P35" s="13">
        <f t="shared" si="21"/>
        <v>0</v>
      </c>
      <c r="Q35" s="13">
        <f t="shared" si="21"/>
        <v>0</v>
      </c>
      <c r="R35" s="13">
        <f t="shared" si="21"/>
        <v>0</v>
      </c>
      <c r="S35" s="13">
        <f t="shared" si="21"/>
        <v>0</v>
      </c>
    </row>
    <row r="36" spans="1:19" x14ac:dyDescent="0.2">
      <c r="A36" s="8">
        <v>36</v>
      </c>
      <c r="B36" s="10" t="s">
        <v>12</v>
      </c>
      <c r="C36" s="10"/>
      <c r="D36" s="10"/>
      <c r="E36" s="10"/>
      <c r="F36" s="20"/>
      <c r="G36" s="20"/>
      <c r="H36" s="13">
        <f t="shared" si="19"/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19" x14ac:dyDescent="0.2">
      <c r="A37" s="8">
        <v>37</v>
      </c>
      <c r="B37" s="10" t="s">
        <v>2</v>
      </c>
      <c r="C37" s="10"/>
      <c r="D37" s="10"/>
      <c r="E37" s="10"/>
      <c r="F37" s="20"/>
      <c r="G37" s="20"/>
      <c r="H37" s="13">
        <f t="shared" si="19"/>
        <v>0</v>
      </c>
      <c r="I37" s="13">
        <v>0</v>
      </c>
      <c r="J37" s="13">
        <v>0</v>
      </c>
      <c r="K37" s="17">
        <v>0</v>
      </c>
      <c r="L37" s="17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</row>
    <row r="38" spans="1:19" ht="36.75" customHeight="1" x14ac:dyDescent="0.2">
      <c r="A38" s="23">
        <v>38</v>
      </c>
      <c r="B38" s="24" t="s">
        <v>28</v>
      </c>
      <c r="C38" s="25" t="s">
        <v>29</v>
      </c>
      <c r="D38" s="26">
        <f>H39</f>
        <v>9125.9946299999992</v>
      </c>
      <c r="E38" s="25"/>
      <c r="F38" s="27">
        <v>2015</v>
      </c>
      <c r="G38" s="27">
        <v>2020</v>
      </c>
      <c r="H38" s="28" t="s">
        <v>3</v>
      </c>
      <c r="I38" s="28" t="s">
        <v>3</v>
      </c>
      <c r="J38" s="28" t="s">
        <v>3</v>
      </c>
      <c r="K38" s="28" t="s">
        <v>3</v>
      </c>
      <c r="L38" s="28" t="s">
        <v>3</v>
      </c>
      <c r="M38" s="28" t="s">
        <v>3</v>
      </c>
      <c r="N38" s="28" t="s">
        <v>3</v>
      </c>
      <c r="O38" s="28" t="s">
        <v>3</v>
      </c>
      <c r="P38" s="28" t="s">
        <v>3</v>
      </c>
      <c r="Q38" s="28" t="s">
        <v>3</v>
      </c>
      <c r="R38" s="28" t="s">
        <v>3</v>
      </c>
      <c r="S38" s="28" t="s">
        <v>3</v>
      </c>
    </row>
    <row r="39" spans="1:19" ht="22.5" x14ac:dyDescent="0.2">
      <c r="A39" s="23">
        <v>39</v>
      </c>
      <c r="B39" s="25" t="s">
        <v>26</v>
      </c>
      <c r="C39" s="25"/>
      <c r="D39" s="25"/>
      <c r="E39" s="25"/>
      <c r="F39" s="27"/>
      <c r="G39" s="27"/>
      <c r="H39" s="29">
        <f t="shared" ref="H39:R39" si="22">H40+H41+H42</f>
        <v>9125.9946299999992</v>
      </c>
      <c r="I39" s="29">
        <f t="shared" si="22"/>
        <v>0</v>
      </c>
      <c r="J39" s="29">
        <f t="shared" si="22"/>
        <v>238.5</v>
      </c>
      <c r="K39" s="29">
        <f t="shared" si="22"/>
        <v>556.5</v>
      </c>
      <c r="L39" s="29">
        <f t="shared" si="22"/>
        <v>195.42169000000001</v>
      </c>
      <c r="M39" s="29">
        <f t="shared" si="22"/>
        <v>6781.5</v>
      </c>
      <c r="N39" s="29">
        <f t="shared" si="22"/>
        <v>20722.939999999999</v>
      </c>
      <c r="O39" s="29">
        <f t="shared" si="22"/>
        <v>9068.6940500000001</v>
      </c>
      <c r="P39" s="29">
        <f t="shared" si="22"/>
        <v>0</v>
      </c>
      <c r="Q39" s="29">
        <f t="shared" si="22"/>
        <v>0</v>
      </c>
      <c r="R39" s="29">
        <f t="shared" si="22"/>
        <v>0</v>
      </c>
      <c r="S39" s="29">
        <f>S40+S41+S42</f>
        <v>0</v>
      </c>
    </row>
    <row r="40" spans="1:19" x14ac:dyDescent="0.2">
      <c r="A40" s="23">
        <v>40</v>
      </c>
      <c r="B40" s="25" t="s">
        <v>12</v>
      </c>
      <c r="C40" s="25"/>
      <c r="D40" s="25"/>
      <c r="E40" s="25"/>
      <c r="F40" s="27"/>
      <c r="G40" s="27"/>
      <c r="H40" s="29">
        <v>1973.14</v>
      </c>
      <c r="I40" s="29">
        <f>I44++I47+I50</f>
        <v>0</v>
      </c>
      <c r="J40" s="29">
        <f t="shared" ref="J40:S40" si="23">J44++J47+J50</f>
        <v>0</v>
      </c>
      <c r="K40" s="29">
        <f t="shared" si="23"/>
        <v>0</v>
      </c>
      <c r="L40" s="29">
        <f>L44++L47+L50</f>
        <v>0</v>
      </c>
      <c r="M40" s="29">
        <v>1967.2</v>
      </c>
      <c r="N40" s="29">
        <v>5940</v>
      </c>
      <c r="O40" s="29">
        <v>0</v>
      </c>
      <c r="P40" s="29">
        <v>0</v>
      </c>
      <c r="Q40" s="29">
        <v>0</v>
      </c>
      <c r="R40" s="29">
        <v>0</v>
      </c>
      <c r="S40" s="29">
        <f t="shared" si="23"/>
        <v>0</v>
      </c>
    </row>
    <row r="41" spans="1:19" x14ac:dyDescent="0.2">
      <c r="A41" s="23">
        <v>41</v>
      </c>
      <c r="B41" s="30" t="s">
        <v>30</v>
      </c>
      <c r="C41" s="25"/>
      <c r="D41" s="25"/>
      <c r="E41" s="25"/>
      <c r="F41" s="27"/>
      <c r="G41" s="27"/>
      <c r="H41" s="29">
        <v>4006.06</v>
      </c>
      <c r="I41" s="29">
        <v>0</v>
      </c>
      <c r="J41" s="29">
        <v>0</v>
      </c>
      <c r="K41" s="29">
        <v>0</v>
      </c>
      <c r="L41" s="29">
        <v>0</v>
      </c>
      <c r="M41" s="29">
        <v>3994</v>
      </c>
      <c r="N41" s="29">
        <v>12060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x14ac:dyDescent="0.2">
      <c r="A42" s="23">
        <v>42</v>
      </c>
      <c r="B42" s="25" t="s">
        <v>2</v>
      </c>
      <c r="C42" s="25"/>
      <c r="D42" s="25"/>
      <c r="E42" s="25"/>
      <c r="F42" s="27"/>
      <c r="G42" s="27"/>
      <c r="H42" s="29">
        <v>3146.7946299999999</v>
      </c>
      <c r="I42" s="29">
        <f>I45+I48+I52</f>
        <v>0</v>
      </c>
      <c r="J42" s="29">
        <f>J45+J48+J52</f>
        <v>238.5</v>
      </c>
      <c r="K42" s="29">
        <f>K45+K48+K52</f>
        <v>556.5</v>
      </c>
      <c r="L42" s="29">
        <v>195.42169000000001</v>
      </c>
      <c r="M42" s="29">
        <v>820.3</v>
      </c>
      <c r="N42" s="29">
        <f>SUM(N52+N53)</f>
        <v>2722.9399999999996</v>
      </c>
      <c r="O42" s="29">
        <f>SUM(O49+O53)</f>
        <v>9068.6940500000001</v>
      </c>
      <c r="P42" s="29">
        <v>0</v>
      </c>
      <c r="Q42" s="29">
        <v>0</v>
      </c>
      <c r="R42" s="29">
        <v>0</v>
      </c>
      <c r="S42" s="29">
        <v>0</v>
      </c>
    </row>
    <row r="43" spans="1:19" ht="45" x14ac:dyDescent="0.2">
      <c r="A43" s="23">
        <v>43</v>
      </c>
      <c r="B43" s="25" t="s">
        <v>18</v>
      </c>
      <c r="C43" s="25"/>
      <c r="D43" s="25"/>
      <c r="E43" s="25"/>
      <c r="F43" s="27">
        <v>2015</v>
      </c>
      <c r="G43" s="27">
        <v>2016</v>
      </c>
      <c r="H43" s="29">
        <f t="shared" ref="H43:H45" si="24">I43+J43+K43+L43+M43+N43+S43</f>
        <v>795</v>
      </c>
      <c r="I43" s="29">
        <f t="shared" ref="I43:S43" si="25">I44+I45</f>
        <v>0</v>
      </c>
      <c r="J43" s="29">
        <f t="shared" si="25"/>
        <v>238.5</v>
      </c>
      <c r="K43" s="29">
        <f t="shared" si="25"/>
        <v>556.5</v>
      </c>
      <c r="L43" s="29">
        <f t="shared" si="25"/>
        <v>0</v>
      </c>
      <c r="M43" s="29">
        <f t="shared" si="25"/>
        <v>0</v>
      </c>
      <c r="N43" s="29">
        <f t="shared" si="25"/>
        <v>0</v>
      </c>
      <c r="O43" s="29">
        <f t="shared" si="25"/>
        <v>0</v>
      </c>
      <c r="P43" s="29">
        <f t="shared" si="25"/>
        <v>0</v>
      </c>
      <c r="Q43" s="29">
        <f t="shared" si="25"/>
        <v>0</v>
      </c>
      <c r="R43" s="29">
        <f t="shared" si="25"/>
        <v>0</v>
      </c>
      <c r="S43" s="29">
        <f t="shared" si="25"/>
        <v>0</v>
      </c>
    </row>
    <row r="44" spans="1:19" x14ac:dyDescent="0.2">
      <c r="A44" s="23">
        <v>44</v>
      </c>
      <c r="B44" s="25" t="s">
        <v>12</v>
      </c>
      <c r="C44" s="25"/>
      <c r="D44" s="25"/>
      <c r="E44" s="25"/>
      <c r="F44" s="27"/>
      <c r="G44" s="27"/>
      <c r="H44" s="29">
        <f t="shared" si="24"/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  <row r="45" spans="1:19" x14ac:dyDescent="0.2">
      <c r="A45" s="23">
        <v>45</v>
      </c>
      <c r="B45" s="25" t="s">
        <v>2</v>
      </c>
      <c r="C45" s="25"/>
      <c r="D45" s="25"/>
      <c r="E45" s="25"/>
      <c r="F45" s="27"/>
      <c r="G45" s="27"/>
      <c r="H45" s="29">
        <f t="shared" si="24"/>
        <v>795</v>
      </c>
      <c r="I45" s="29">
        <v>0</v>
      </c>
      <c r="J45" s="29">
        <v>238.5</v>
      </c>
      <c r="K45" s="29">
        <v>556.5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</row>
    <row r="46" spans="1:19" ht="55.5" customHeight="1" x14ac:dyDescent="0.2">
      <c r="A46" s="23">
        <v>46</v>
      </c>
      <c r="B46" s="25" t="s">
        <v>19</v>
      </c>
      <c r="C46" s="25"/>
      <c r="D46" s="25"/>
      <c r="E46" s="25"/>
      <c r="F46" s="27"/>
      <c r="G46" s="27"/>
      <c r="H46" s="29">
        <f t="shared" ref="H46:R46" si="26">H47+H48</f>
        <v>195.42169000000001</v>
      </c>
      <c r="I46" s="29">
        <f t="shared" si="26"/>
        <v>0</v>
      </c>
      <c r="J46" s="29">
        <f t="shared" si="26"/>
        <v>0</v>
      </c>
      <c r="K46" s="29">
        <f t="shared" si="26"/>
        <v>0</v>
      </c>
      <c r="L46" s="29">
        <f t="shared" si="26"/>
        <v>195.42169000000001</v>
      </c>
      <c r="M46" s="29">
        <f t="shared" si="26"/>
        <v>0</v>
      </c>
      <c r="N46" s="29">
        <f t="shared" si="26"/>
        <v>0</v>
      </c>
      <c r="O46" s="29">
        <f t="shared" si="26"/>
        <v>0</v>
      </c>
      <c r="P46" s="29">
        <f t="shared" si="26"/>
        <v>0</v>
      </c>
      <c r="Q46" s="29">
        <f t="shared" si="26"/>
        <v>0</v>
      </c>
      <c r="R46" s="29">
        <f t="shared" si="26"/>
        <v>0</v>
      </c>
      <c r="S46" s="29">
        <f>S47+S48</f>
        <v>0</v>
      </c>
    </row>
    <row r="47" spans="1:19" x14ac:dyDescent="0.2">
      <c r="A47" s="23">
        <v>47</v>
      </c>
      <c r="B47" s="25" t="s">
        <v>12</v>
      </c>
      <c r="C47" s="25"/>
      <c r="D47" s="25"/>
      <c r="E47" s="25"/>
      <c r="F47" s="27"/>
      <c r="G47" s="27"/>
      <c r="H47" s="29">
        <f t="shared" ref="H47" si="27">I47+J47+K47+L47+M47+N47+S47</f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</row>
    <row r="48" spans="1:19" x14ac:dyDescent="0.2">
      <c r="A48" s="23">
        <v>48</v>
      </c>
      <c r="B48" s="25" t="s">
        <v>2</v>
      </c>
      <c r="C48" s="25"/>
      <c r="D48" s="32"/>
      <c r="E48" s="32"/>
      <c r="F48" s="33"/>
      <c r="G48" s="34"/>
      <c r="H48" s="29">
        <v>195.42169000000001</v>
      </c>
      <c r="I48" s="35">
        <v>0</v>
      </c>
      <c r="J48" s="35">
        <v>0</v>
      </c>
      <c r="K48" s="35">
        <v>0</v>
      </c>
      <c r="L48" s="35">
        <v>195.42169000000001</v>
      </c>
      <c r="M48" s="35">
        <v>0</v>
      </c>
      <c r="N48" s="35">
        <v>0</v>
      </c>
      <c r="O48" s="29">
        <v>0</v>
      </c>
      <c r="P48" s="29">
        <v>0</v>
      </c>
      <c r="Q48" s="29">
        <v>0</v>
      </c>
      <c r="R48" s="29">
        <v>0</v>
      </c>
      <c r="S48" s="35">
        <v>0</v>
      </c>
    </row>
    <row r="49" spans="1:19" ht="63.75" customHeight="1" x14ac:dyDescent="0.2">
      <c r="A49" s="23">
        <v>49</v>
      </c>
      <c r="B49" s="25" t="s">
        <v>20</v>
      </c>
      <c r="C49" s="25"/>
      <c r="D49" s="25"/>
      <c r="E49" s="25"/>
      <c r="F49" s="27">
        <v>2018</v>
      </c>
      <c r="G49" s="27">
        <v>2019</v>
      </c>
      <c r="H49" s="29">
        <f>H50+H51+H52</f>
        <v>36238.894050000003</v>
      </c>
      <c r="I49" s="29">
        <f t="shared" ref="I49:S49" si="28">I50+I51+I52</f>
        <v>0</v>
      </c>
      <c r="J49" s="29">
        <f t="shared" si="28"/>
        <v>0</v>
      </c>
      <c r="K49" s="29">
        <f t="shared" si="28"/>
        <v>0</v>
      </c>
      <c r="L49" s="29">
        <f t="shared" si="28"/>
        <v>0</v>
      </c>
      <c r="M49" s="29">
        <f t="shared" si="28"/>
        <v>6781.5</v>
      </c>
      <c r="N49" s="29">
        <f>N50+N51+N52</f>
        <v>20538.7</v>
      </c>
      <c r="O49" s="29">
        <f>O50+O51+O52</f>
        <v>8918.6940500000001</v>
      </c>
      <c r="P49" s="29">
        <f t="shared" si="28"/>
        <v>0</v>
      </c>
      <c r="Q49" s="29">
        <f t="shared" si="28"/>
        <v>0</v>
      </c>
      <c r="R49" s="29">
        <f t="shared" si="28"/>
        <v>0</v>
      </c>
      <c r="S49" s="29">
        <f t="shared" si="28"/>
        <v>0</v>
      </c>
    </row>
    <row r="50" spans="1:19" x14ac:dyDescent="0.2">
      <c r="A50" s="23">
        <v>50</v>
      </c>
      <c r="B50" s="25" t="s">
        <v>12</v>
      </c>
      <c r="C50" s="25"/>
      <c r="D50" s="25"/>
      <c r="E50" s="25"/>
      <c r="F50" s="27"/>
      <c r="G50" s="27"/>
      <c r="H50" s="29">
        <f>I50++J50+K50+L50+M50+N50+O50+P50+Q50+R50+S50</f>
        <v>7907.2</v>
      </c>
      <c r="I50" s="29">
        <v>0</v>
      </c>
      <c r="J50" s="29">
        <v>0</v>
      </c>
      <c r="K50" s="29">
        <v>0</v>
      </c>
      <c r="L50" s="29">
        <v>0</v>
      </c>
      <c r="M50" s="29">
        <v>1967.2</v>
      </c>
      <c r="N50" s="13">
        <v>5940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</row>
    <row r="51" spans="1:19" s="31" customFormat="1" x14ac:dyDescent="0.2">
      <c r="A51" s="23">
        <v>51</v>
      </c>
      <c r="B51" s="30" t="s">
        <v>30</v>
      </c>
      <c r="C51" s="25"/>
      <c r="D51" s="25"/>
      <c r="E51" s="25"/>
      <c r="F51" s="27"/>
      <c r="G51" s="27"/>
      <c r="H51" s="29">
        <f>I51++J51+K51+L51+M51+N51+O51+P51+Q51+R51+S51</f>
        <v>16054</v>
      </c>
      <c r="I51" s="29">
        <v>0</v>
      </c>
      <c r="J51" s="29">
        <v>0</v>
      </c>
      <c r="K51" s="29">
        <v>0</v>
      </c>
      <c r="L51" s="29">
        <v>0</v>
      </c>
      <c r="M51" s="29">
        <v>3994</v>
      </c>
      <c r="N51" s="13">
        <v>12060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</row>
    <row r="52" spans="1:19" x14ac:dyDescent="0.2">
      <c r="A52" s="23">
        <v>52</v>
      </c>
      <c r="B52" s="25" t="s">
        <v>2</v>
      </c>
      <c r="C52" s="25"/>
      <c r="D52" s="25"/>
      <c r="E52" s="25"/>
      <c r="F52" s="27"/>
      <c r="G52" s="27"/>
      <c r="H52" s="29">
        <f>I52++J52+K52+L52+M52+N52+O52+P52+Q52+R52+S52</f>
        <v>12277.69405</v>
      </c>
      <c r="I52" s="29">
        <v>0</v>
      </c>
      <c r="J52" s="29">
        <v>0</v>
      </c>
      <c r="K52" s="36">
        <v>0</v>
      </c>
      <c r="L52" s="29">
        <v>0</v>
      </c>
      <c r="M52" s="29">
        <v>820.3</v>
      </c>
      <c r="N52" s="13">
        <v>2538.6999999999998</v>
      </c>
      <c r="O52" s="29">
        <v>8918.6940500000001</v>
      </c>
      <c r="P52" s="29">
        <v>0</v>
      </c>
      <c r="Q52" s="29">
        <v>0</v>
      </c>
      <c r="R52" s="29">
        <v>0</v>
      </c>
      <c r="S52" s="29">
        <v>0</v>
      </c>
    </row>
    <row r="53" spans="1:19" ht="92.25" customHeight="1" x14ac:dyDescent="0.2">
      <c r="A53" s="23"/>
      <c r="B53" s="25" t="s">
        <v>47</v>
      </c>
      <c r="C53" s="25"/>
      <c r="D53" s="25"/>
      <c r="E53" s="25"/>
      <c r="F53" s="27">
        <v>2019</v>
      </c>
      <c r="G53" s="27">
        <v>2020</v>
      </c>
      <c r="H53" s="29">
        <f>H54+H55+H56</f>
        <v>334.24</v>
      </c>
      <c r="I53" s="29">
        <f t="shared" ref="I53:M53" si="29">I54+I55+I56</f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>N54+N55+N56</f>
        <v>184.24</v>
      </c>
      <c r="O53" s="29">
        <f t="shared" ref="O53:S53" si="30">O54+O55+O56</f>
        <v>150</v>
      </c>
      <c r="P53" s="29">
        <f t="shared" si="30"/>
        <v>0</v>
      </c>
      <c r="Q53" s="29">
        <f t="shared" si="30"/>
        <v>0</v>
      </c>
      <c r="R53" s="29">
        <f t="shared" si="30"/>
        <v>0</v>
      </c>
      <c r="S53" s="29">
        <f t="shared" si="30"/>
        <v>0</v>
      </c>
    </row>
    <row r="54" spans="1:19" x14ac:dyDescent="0.2">
      <c r="A54" s="23"/>
      <c r="B54" s="25" t="s">
        <v>12</v>
      </c>
      <c r="C54" s="25"/>
      <c r="D54" s="25"/>
      <c r="E54" s="25"/>
      <c r="F54" s="27"/>
      <c r="G54" s="27"/>
      <c r="H54" s="29">
        <f>I54+J54+K54+L54+M54+N54+O54+P54+Q54+R54+S54</f>
        <v>0</v>
      </c>
      <c r="I54" s="29">
        <v>0</v>
      </c>
      <c r="J54" s="29">
        <v>0</v>
      </c>
      <c r="K54" s="36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</row>
    <row r="55" spans="1:19" x14ac:dyDescent="0.2">
      <c r="A55" s="23"/>
      <c r="B55" s="30" t="s">
        <v>30</v>
      </c>
      <c r="C55" s="25"/>
      <c r="D55" s="25"/>
      <c r="E55" s="25"/>
      <c r="F55" s="27"/>
      <c r="G55" s="27"/>
      <c r="H55" s="29">
        <f t="shared" ref="H55:H56" si="31">I55+J55+K55+L55+M55+N55+O55+P55+Q55+R55+S55</f>
        <v>0</v>
      </c>
      <c r="I55" s="29">
        <v>0</v>
      </c>
      <c r="J55" s="29">
        <v>0</v>
      </c>
      <c r="K55" s="36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</row>
    <row r="56" spans="1:19" x14ac:dyDescent="0.2">
      <c r="A56" s="23"/>
      <c r="B56" s="25" t="s">
        <v>2</v>
      </c>
      <c r="C56" s="25"/>
      <c r="D56" s="25"/>
      <c r="E56" s="25"/>
      <c r="F56" s="27"/>
      <c r="G56" s="27"/>
      <c r="H56" s="29">
        <f t="shared" si="31"/>
        <v>334.24</v>
      </c>
      <c r="I56" s="29">
        <v>0</v>
      </c>
      <c r="J56" s="29">
        <v>0</v>
      </c>
      <c r="K56" s="36">
        <v>0</v>
      </c>
      <c r="L56" s="29">
        <v>0</v>
      </c>
      <c r="M56" s="29">
        <v>0</v>
      </c>
      <c r="N56" s="29">
        <v>184.24</v>
      </c>
      <c r="O56" s="29">
        <v>150</v>
      </c>
      <c r="P56" s="29">
        <v>0</v>
      </c>
      <c r="Q56" s="29">
        <v>0</v>
      </c>
      <c r="R56" s="29">
        <v>0</v>
      </c>
      <c r="S56" s="29">
        <v>0</v>
      </c>
    </row>
    <row r="57" spans="1:19" ht="107.25" customHeight="1" x14ac:dyDescent="0.2">
      <c r="A57" s="23"/>
      <c r="B57" s="24" t="s">
        <v>41</v>
      </c>
      <c r="C57" s="25"/>
      <c r="D57" s="25"/>
      <c r="E57" s="25"/>
      <c r="F57" s="27">
        <v>2019</v>
      </c>
      <c r="G57" s="27">
        <v>2019</v>
      </c>
      <c r="H57" s="28" t="s">
        <v>3</v>
      </c>
      <c r="I57" s="28" t="s">
        <v>3</v>
      </c>
      <c r="J57" s="28" t="s">
        <v>3</v>
      </c>
      <c r="K57" s="28" t="s">
        <v>3</v>
      </c>
      <c r="L57" s="28" t="s">
        <v>3</v>
      </c>
      <c r="M57" s="28" t="s">
        <v>3</v>
      </c>
      <c r="N57" s="28" t="s">
        <v>3</v>
      </c>
      <c r="O57" s="28" t="s">
        <v>3</v>
      </c>
      <c r="P57" s="28" t="s">
        <v>3</v>
      </c>
      <c r="Q57" s="28" t="s">
        <v>3</v>
      </c>
      <c r="R57" s="28" t="s">
        <v>3</v>
      </c>
      <c r="S57" s="28" t="s">
        <v>3</v>
      </c>
    </row>
    <row r="58" spans="1:19" ht="22.5" x14ac:dyDescent="0.2">
      <c r="A58" s="23"/>
      <c r="B58" s="10" t="s">
        <v>37</v>
      </c>
      <c r="C58" s="25"/>
      <c r="D58" s="25"/>
      <c r="E58" s="25"/>
      <c r="F58" s="27"/>
      <c r="G58" s="27"/>
      <c r="H58" s="52">
        <f t="shared" ref="H58:H60" si="32">I58+J58+K58+L58+M58+N58+O58+P58+Q58+R58+S58</f>
        <v>138.71799999999999</v>
      </c>
      <c r="I58" s="52">
        <f t="shared" ref="I58:M58" si="33">I60</f>
        <v>0</v>
      </c>
      <c r="J58" s="52">
        <f t="shared" si="33"/>
        <v>0</v>
      </c>
      <c r="K58" s="52">
        <f t="shared" si="33"/>
        <v>0</v>
      </c>
      <c r="L58" s="52">
        <f t="shared" si="33"/>
        <v>0</v>
      </c>
      <c r="M58" s="52">
        <f t="shared" si="33"/>
        <v>0</v>
      </c>
      <c r="N58" s="57">
        <f>N60</f>
        <v>138.71799999999999</v>
      </c>
      <c r="O58" s="52">
        <f t="shared" ref="O58:S58" si="34">O60</f>
        <v>0</v>
      </c>
      <c r="P58" s="52">
        <f t="shared" si="34"/>
        <v>0</v>
      </c>
      <c r="Q58" s="52">
        <f t="shared" si="34"/>
        <v>0</v>
      </c>
      <c r="R58" s="52">
        <f t="shared" si="34"/>
        <v>0</v>
      </c>
      <c r="S58" s="52">
        <f t="shared" si="34"/>
        <v>0</v>
      </c>
    </row>
    <row r="59" spans="1:19" x14ac:dyDescent="0.2">
      <c r="A59" s="23"/>
      <c r="B59" s="10" t="s">
        <v>12</v>
      </c>
      <c r="C59" s="25"/>
      <c r="D59" s="25"/>
      <c r="E59" s="25"/>
      <c r="F59" s="27"/>
      <c r="G59" s="27"/>
      <c r="H59" s="52">
        <f t="shared" si="32"/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</row>
    <row r="60" spans="1:19" x14ac:dyDescent="0.2">
      <c r="A60" s="23"/>
      <c r="B60" s="10" t="s">
        <v>2</v>
      </c>
      <c r="C60" s="25"/>
      <c r="D60" s="25"/>
      <c r="E60" s="25"/>
      <c r="F60" s="27"/>
      <c r="G60" s="27"/>
      <c r="H60" s="52">
        <f t="shared" si="32"/>
        <v>138.71799999999999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4">
        <v>138.71799999999999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</row>
    <row r="61" spans="1:19" ht="174" customHeight="1" x14ac:dyDescent="0.2">
      <c r="A61" s="23"/>
      <c r="B61" s="22" t="s">
        <v>42</v>
      </c>
      <c r="C61" s="25"/>
      <c r="D61" s="25"/>
      <c r="E61" s="25"/>
      <c r="F61" s="27">
        <v>2019</v>
      </c>
      <c r="G61" s="27">
        <v>2019</v>
      </c>
      <c r="H61" s="28" t="s">
        <v>3</v>
      </c>
      <c r="I61" s="28" t="s">
        <v>3</v>
      </c>
      <c r="J61" s="28" t="s">
        <v>3</v>
      </c>
      <c r="K61" s="28" t="s">
        <v>3</v>
      </c>
      <c r="L61" s="28" t="s">
        <v>3</v>
      </c>
      <c r="M61" s="28" t="s">
        <v>3</v>
      </c>
      <c r="N61" s="28" t="s">
        <v>3</v>
      </c>
      <c r="O61" s="28" t="s">
        <v>3</v>
      </c>
      <c r="P61" s="28" t="s">
        <v>3</v>
      </c>
      <c r="Q61" s="28" t="s">
        <v>3</v>
      </c>
      <c r="R61" s="28" t="s">
        <v>3</v>
      </c>
      <c r="S61" s="28" t="s">
        <v>3</v>
      </c>
    </row>
    <row r="62" spans="1:19" ht="22.5" x14ac:dyDescent="0.2">
      <c r="A62" s="23"/>
      <c r="B62" s="10" t="s">
        <v>36</v>
      </c>
      <c r="C62" s="25"/>
      <c r="D62" s="25"/>
      <c r="E62" s="25"/>
      <c r="F62" s="27"/>
      <c r="G62" s="27"/>
      <c r="H62" s="52">
        <f t="shared" ref="H62:H63" si="35">I62+J62+K62+L62+M62+N62+O62+P62+Q62+R62+S62</f>
        <v>3684.91</v>
      </c>
      <c r="I62" s="19">
        <f>I63+I64</f>
        <v>0</v>
      </c>
      <c r="J62" s="19">
        <f t="shared" ref="J62:S62" si="36">J63+J64</f>
        <v>0</v>
      </c>
      <c r="K62" s="19">
        <f t="shared" si="36"/>
        <v>0</v>
      </c>
      <c r="L62" s="19">
        <f t="shared" si="36"/>
        <v>0</v>
      </c>
      <c r="M62" s="19">
        <f t="shared" si="36"/>
        <v>0</v>
      </c>
      <c r="N62" s="59">
        <f>N63+N64</f>
        <v>3684.91</v>
      </c>
      <c r="O62" s="19">
        <f t="shared" si="36"/>
        <v>0</v>
      </c>
      <c r="P62" s="19">
        <f t="shared" si="36"/>
        <v>0</v>
      </c>
      <c r="Q62" s="19">
        <f t="shared" si="36"/>
        <v>0</v>
      </c>
      <c r="R62" s="19">
        <f t="shared" si="36"/>
        <v>0</v>
      </c>
      <c r="S62" s="19">
        <f t="shared" si="36"/>
        <v>0</v>
      </c>
    </row>
    <row r="63" spans="1:19" x14ac:dyDescent="0.2">
      <c r="A63" s="23"/>
      <c r="B63" s="10" t="s">
        <v>12</v>
      </c>
      <c r="C63" s="25"/>
      <c r="D63" s="25"/>
      <c r="E63" s="25"/>
      <c r="F63" s="27"/>
      <c r="G63" s="27"/>
      <c r="H63" s="52">
        <f t="shared" si="35"/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55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</row>
    <row r="64" spans="1:19" x14ac:dyDescent="0.2">
      <c r="A64" s="23"/>
      <c r="B64" s="10" t="s">
        <v>2</v>
      </c>
      <c r="C64" s="25"/>
      <c r="D64" s="25"/>
      <c r="E64" s="25"/>
      <c r="F64" s="27"/>
      <c r="G64" s="27"/>
      <c r="H64" s="52">
        <f>I64+J64+K64+L64+M64+N64+O64+P64+Q64+R64+S64</f>
        <v>3684.91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9">
        <v>3684.91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</row>
    <row r="65" spans="1:19" ht="139.5" customHeight="1" x14ac:dyDescent="0.2">
      <c r="A65" s="23">
        <v>73</v>
      </c>
      <c r="B65" s="24" t="s">
        <v>43</v>
      </c>
      <c r="C65" s="25" t="s">
        <v>38</v>
      </c>
      <c r="D65" s="49"/>
      <c r="E65" s="49"/>
      <c r="F65" s="27">
        <v>2020</v>
      </c>
      <c r="G65" s="27">
        <v>2020</v>
      </c>
      <c r="H65" s="52" t="s">
        <v>3</v>
      </c>
      <c r="I65" s="50" t="s">
        <v>3</v>
      </c>
      <c r="J65" s="50" t="s">
        <v>3</v>
      </c>
      <c r="K65" s="50" t="s">
        <v>3</v>
      </c>
      <c r="L65" s="50" t="s">
        <v>3</v>
      </c>
      <c r="M65" s="50" t="s">
        <v>3</v>
      </c>
      <c r="N65" s="50" t="s">
        <v>3</v>
      </c>
      <c r="O65" s="58" t="s">
        <v>3</v>
      </c>
      <c r="P65" s="50" t="s">
        <v>3</v>
      </c>
      <c r="Q65" s="50" t="s">
        <v>3</v>
      </c>
      <c r="R65" s="50" t="s">
        <v>3</v>
      </c>
      <c r="S65" s="50" t="s">
        <v>3</v>
      </c>
    </row>
    <row r="66" spans="1:19" ht="22.5" x14ac:dyDescent="0.2">
      <c r="A66" s="23">
        <v>74</v>
      </c>
      <c r="B66" s="10" t="s">
        <v>35</v>
      </c>
      <c r="C66" s="25"/>
      <c r="D66" s="38"/>
      <c r="E66" s="51"/>
      <c r="F66" s="51"/>
      <c r="G66" s="51"/>
      <c r="H66" s="52">
        <f>I66+J66+K66+L66+M66+N66+O66+P66+Q66+R66+S66</f>
        <v>3620.07755</v>
      </c>
      <c r="I66" s="19">
        <f>I67+I68</f>
        <v>0</v>
      </c>
      <c r="J66" s="19">
        <f t="shared" ref="J66:S66" si="37">J67+J68</f>
        <v>0</v>
      </c>
      <c r="K66" s="19">
        <f t="shared" si="37"/>
        <v>0</v>
      </c>
      <c r="L66" s="19">
        <f t="shared" si="37"/>
        <v>0</v>
      </c>
      <c r="M66" s="19">
        <f t="shared" si="37"/>
        <v>0</v>
      </c>
      <c r="N66" s="19">
        <f t="shared" si="37"/>
        <v>0</v>
      </c>
      <c r="O66" s="52">
        <f t="shared" si="37"/>
        <v>3620.07755</v>
      </c>
      <c r="P66" s="19">
        <f t="shared" si="37"/>
        <v>0</v>
      </c>
      <c r="Q66" s="19">
        <f t="shared" si="37"/>
        <v>0</v>
      </c>
      <c r="R66" s="19">
        <f t="shared" si="37"/>
        <v>0</v>
      </c>
      <c r="S66" s="19">
        <f t="shared" si="37"/>
        <v>0</v>
      </c>
    </row>
    <row r="67" spans="1:19" x14ac:dyDescent="0.2">
      <c r="A67" s="23">
        <v>75</v>
      </c>
      <c r="B67" s="10" t="s">
        <v>12</v>
      </c>
      <c r="C67" s="25"/>
      <c r="D67" s="38"/>
      <c r="E67" s="51"/>
      <c r="F67" s="51"/>
      <c r="G67" s="51"/>
      <c r="H67" s="52">
        <f t="shared" ref="H67:H68" si="38">I67+J67+K67+L67+M67+N67+O67+P67+Q67+R67+S67</f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56">
        <v>0</v>
      </c>
      <c r="P67" s="19">
        <v>0</v>
      </c>
      <c r="Q67" s="19">
        <v>0</v>
      </c>
      <c r="R67" s="19">
        <v>0</v>
      </c>
      <c r="S67" s="19">
        <v>0</v>
      </c>
    </row>
    <row r="68" spans="1:19" x14ac:dyDescent="0.2">
      <c r="A68" s="23">
        <v>76</v>
      </c>
      <c r="B68" s="10" t="s">
        <v>2</v>
      </c>
      <c r="C68" s="25"/>
      <c r="D68" s="38"/>
      <c r="E68" s="51"/>
      <c r="F68" s="51"/>
      <c r="G68" s="51"/>
      <c r="H68" s="52">
        <f t="shared" si="38"/>
        <v>3620.07755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52">
        <v>3620.07755</v>
      </c>
      <c r="P68" s="19">
        <v>0</v>
      </c>
      <c r="Q68" s="19">
        <v>0</v>
      </c>
      <c r="R68" s="19">
        <v>0</v>
      </c>
      <c r="S68" s="19">
        <v>0</v>
      </c>
    </row>
    <row r="69" spans="1:19" ht="120.75" customHeight="1" x14ac:dyDescent="0.2">
      <c r="A69" s="23">
        <v>93</v>
      </c>
      <c r="B69" s="22" t="s">
        <v>44</v>
      </c>
      <c r="C69" s="25"/>
      <c r="D69" s="38"/>
      <c r="E69" s="38"/>
      <c r="F69" s="27">
        <v>2020</v>
      </c>
      <c r="G69" s="27">
        <v>2020</v>
      </c>
      <c r="H69" s="52" t="s">
        <v>3</v>
      </c>
      <c r="I69" s="41" t="s">
        <v>3</v>
      </c>
      <c r="J69" s="41" t="s">
        <v>3</v>
      </c>
      <c r="K69" s="41" t="s">
        <v>3</v>
      </c>
      <c r="L69" s="41" t="s">
        <v>3</v>
      </c>
      <c r="M69" s="41" t="s">
        <v>3</v>
      </c>
      <c r="N69" s="41" t="s">
        <v>3</v>
      </c>
      <c r="O69" s="58" t="s">
        <v>3</v>
      </c>
      <c r="P69" s="41" t="s">
        <v>3</v>
      </c>
      <c r="Q69" s="41" t="s">
        <v>3</v>
      </c>
      <c r="R69" s="41" t="s">
        <v>3</v>
      </c>
      <c r="S69" s="41" t="s">
        <v>3</v>
      </c>
    </row>
    <row r="70" spans="1:19" ht="22.5" x14ac:dyDescent="0.2">
      <c r="A70" s="23">
        <v>94</v>
      </c>
      <c r="B70" s="10" t="s">
        <v>34</v>
      </c>
      <c r="C70" s="25"/>
      <c r="D70" s="38"/>
      <c r="E70" s="38"/>
      <c r="F70" s="38"/>
      <c r="G70" s="38"/>
      <c r="H70" s="52">
        <f t="shared" ref="H70:H80" si="39">I70+J70+K70+L70+M70+N70+O70+P70+Q70+R70+S70</f>
        <v>77.469210000000004</v>
      </c>
      <c r="I70" s="19">
        <f t="shared" ref="I70" si="40">I71+I72</f>
        <v>0</v>
      </c>
      <c r="J70" s="19">
        <f t="shared" ref="J70" si="41">J71+J72</f>
        <v>0</v>
      </c>
      <c r="K70" s="19">
        <f t="shared" ref="K70" si="42">K71+K72</f>
        <v>0</v>
      </c>
      <c r="L70" s="19">
        <f t="shared" ref="L70" si="43">L71+L72</f>
        <v>0</v>
      </c>
      <c r="M70" s="19">
        <f t="shared" ref="M70" si="44">M71+M72</f>
        <v>0</v>
      </c>
      <c r="N70" s="19">
        <f t="shared" ref="N70" si="45">N71+N72</f>
        <v>0</v>
      </c>
      <c r="O70" s="52">
        <f t="shared" ref="O70" si="46">O71+O72</f>
        <v>77.469210000000004</v>
      </c>
      <c r="P70" s="19">
        <f t="shared" ref="P70" si="47">P71+P72</f>
        <v>0</v>
      </c>
      <c r="Q70" s="19">
        <f t="shared" ref="Q70" si="48">Q71+Q72</f>
        <v>0</v>
      </c>
      <c r="R70" s="19">
        <f t="shared" ref="R70" si="49">R71+R72</f>
        <v>0</v>
      </c>
      <c r="S70" s="19">
        <f t="shared" ref="S70" si="50">S71+S72</f>
        <v>0</v>
      </c>
    </row>
    <row r="71" spans="1:19" x14ac:dyDescent="0.2">
      <c r="A71" s="23">
        <v>95</v>
      </c>
      <c r="B71" s="10" t="s">
        <v>12</v>
      </c>
      <c r="C71" s="25"/>
      <c r="D71" s="38"/>
      <c r="E71" s="38"/>
      <c r="F71" s="38"/>
      <c r="G71" s="38"/>
      <c r="H71" s="52">
        <f t="shared" si="39"/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52">
        <v>0</v>
      </c>
      <c r="P71" s="19">
        <v>0</v>
      </c>
      <c r="Q71" s="19">
        <v>0</v>
      </c>
      <c r="R71" s="19">
        <v>0</v>
      </c>
      <c r="S71" s="19">
        <v>0</v>
      </c>
    </row>
    <row r="72" spans="1:19" x14ac:dyDescent="0.2">
      <c r="A72" s="23">
        <v>96</v>
      </c>
      <c r="B72" s="10" t="s">
        <v>2</v>
      </c>
      <c r="C72" s="25"/>
      <c r="D72" s="38"/>
      <c r="E72" s="38"/>
      <c r="F72" s="38"/>
      <c r="G72" s="38"/>
      <c r="H72" s="52">
        <f t="shared" si="39"/>
        <v>77.469210000000004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52">
        <v>77.469210000000004</v>
      </c>
      <c r="P72" s="19">
        <v>0</v>
      </c>
      <c r="Q72" s="19">
        <v>0</v>
      </c>
      <c r="R72" s="19">
        <v>0</v>
      </c>
      <c r="S72" s="19">
        <v>0</v>
      </c>
    </row>
    <row r="73" spans="1:19" ht="95.25" customHeight="1" x14ac:dyDescent="0.2">
      <c r="A73" s="23">
        <v>97</v>
      </c>
      <c r="B73" s="22" t="s">
        <v>45</v>
      </c>
      <c r="C73" s="25" t="s">
        <v>39</v>
      </c>
      <c r="D73" s="38"/>
      <c r="E73" s="38"/>
      <c r="F73" s="27">
        <v>2020</v>
      </c>
      <c r="G73" s="27">
        <v>2020</v>
      </c>
      <c r="H73" s="52" t="s">
        <v>3</v>
      </c>
      <c r="I73" s="41" t="s">
        <v>3</v>
      </c>
      <c r="J73" s="41" t="s">
        <v>3</v>
      </c>
      <c r="K73" s="41" t="s">
        <v>3</v>
      </c>
      <c r="L73" s="41" t="s">
        <v>3</v>
      </c>
      <c r="M73" s="41" t="s">
        <v>3</v>
      </c>
      <c r="N73" s="41" t="s">
        <v>3</v>
      </c>
      <c r="O73" s="52" t="s">
        <v>3</v>
      </c>
      <c r="P73" s="41" t="s">
        <v>3</v>
      </c>
      <c r="Q73" s="41" t="s">
        <v>3</v>
      </c>
      <c r="R73" s="41" t="s">
        <v>3</v>
      </c>
      <c r="S73" s="41" t="s">
        <v>3</v>
      </c>
    </row>
    <row r="74" spans="1:19" ht="22.5" x14ac:dyDescent="0.2">
      <c r="A74" s="23">
        <v>98</v>
      </c>
      <c r="B74" s="10" t="s">
        <v>33</v>
      </c>
      <c r="C74" s="25"/>
      <c r="D74" s="38"/>
      <c r="E74" s="38"/>
      <c r="F74" s="38"/>
      <c r="G74" s="38"/>
      <c r="H74" s="52">
        <f t="shared" si="39"/>
        <v>550.66057000000001</v>
      </c>
      <c r="I74" s="19">
        <f t="shared" ref="I74:I80" si="51">I75+I76</f>
        <v>0</v>
      </c>
      <c r="J74" s="19">
        <f t="shared" ref="J74" si="52">J75+J76</f>
        <v>0</v>
      </c>
      <c r="K74" s="19">
        <f t="shared" ref="K74" si="53">K75+K76</f>
        <v>0</v>
      </c>
      <c r="L74" s="19">
        <f t="shared" ref="L74" si="54">L75+L76</f>
        <v>0</v>
      </c>
      <c r="M74" s="19">
        <f t="shared" ref="M74" si="55">M75+M76</f>
        <v>0</v>
      </c>
      <c r="N74" s="19">
        <f t="shared" ref="N74" si="56">N75+N76</f>
        <v>0</v>
      </c>
      <c r="O74" s="52">
        <f t="shared" ref="O74" si="57">O75+O76</f>
        <v>550.66057000000001</v>
      </c>
      <c r="P74" s="19">
        <f t="shared" ref="P74" si="58">P75+P76</f>
        <v>0</v>
      </c>
      <c r="Q74" s="19">
        <f t="shared" ref="Q74" si="59">Q75+Q76</f>
        <v>0</v>
      </c>
      <c r="R74" s="19">
        <f t="shared" ref="R74" si="60">R75+R76</f>
        <v>0</v>
      </c>
      <c r="S74" s="19">
        <f t="shared" ref="S74" si="61">S75+S76</f>
        <v>0</v>
      </c>
    </row>
    <row r="75" spans="1:19" x14ac:dyDescent="0.2">
      <c r="A75" s="23">
        <v>99</v>
      </c>
      <c r="B75" s="10" t="s">
        <v>12</v>
      </c>
      <c r="C75" s="25"/>
      <c r="D75" s="38"/>
      <c r="E75" s="38"/>
      <c r="F75" s="38"/>
      <c r="G75" s="38"/>
      <c r="H75" s="52">
        <f t="shared" si="39"/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52">
        <v>0</v>
      </c>
      <c r="P75" s="19">
        <v>0</v>
      </c>
      <c r="Q75" s="19">
        <v>0</v>
      </c>
      <c r="R75" s="19">
        <v>0</v>
      </c>
      <c r="S75" s="19">
        <v>0</v>
      </c>
    </row>
    <row r="76" spans="1:19" x14ac:dyDescent="0.2">
      <c r="A76" s="23">
        <v>100</v>
      </c>
      <c r="B76" s="10" t="s">
        <v>2</v>
      </c>
      <c r="C76" s="25"/>
      <c r="D76" s="38"/>
      <c r="E76" s="38"/>
      <c r="F76" s="38"/>
      <c r="G76" s="38"/>
      <c r="H76" s="52">
        <f t="shared" si="39"/>
        <v>550.66057000000001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2">
        <v>550.66057000000001</v>
      </c>
      <c r="P76" s="19">
        <v>0</v>
      </c>
      <c r="Q76" s="19">
        <v>0</v>
      </c>
      <c r="R76" s="19">
        <v>0</v>
      </c>
      <c r="S76" s="19">
        <v>0</v>
      </c>
    </row>
    <row r="77" spans="1:19" ht="117.75" customHeight="1" x14ac:dyDescent="0.2">
      <c r="A77" s="23">
        <v>101</v>
      </c>
      <c r="B77" s="22" t="s">
        <v>46</v>
      </c>
      <c r="C77" s="25"/>
      <c r="D77" s="38"/>
      <c r="E77" s="38"/>
      <c r="F77" s="27">
        <v>2020</v>
      </c>
      <c r="G77" s="27">
        <v>2020</v>
      </c>
      <c r="H77" s="41" t="s">
        <v>3</v>
      </c>
      <c r="I77" s="41" t="s">
        <v>3</v>
      </c>
      <c r="J77" s="41" t="s">
        <v>3</v>
      </c>
      <c r="K77" s="41" t="s">
        <v>3</v>
      </c>
      <c r="L77" s="41" t="s">
        <v>3</v>
      </c>
      <c r="M77" s="41" t="s">
        <v>3</v>
      </c>
      <c r="N77" s="41" t="s">
        <v>3</v>
      </c>
      <c r="O77" s="52" t="s">
        <v>3</v>
      </c>
      <c r="P77" s="41" t="s">
        <v>3</v>
      </c>
      <c r="Q77" s="41" t="s">
        <v>3</v>
      </c>
      <c r="R77" s="41" t="s">
        <v>3</v>
      </c>
      <c r="S77" s="41" t="s">
        <v>3</v>
      </c>
    </row>
    <row r="78" spans="1:19" ht="22.5" x14ac:dyDescent="0.2">
      <c r="A78" s="23">
        <v>102</v>
      </c>
      <c r="B78" s="10" t="s">
        <v>32</v>
      </c>
      <c r="C78" s="25"/>
      <c r="D78" s="38"/>
      <c r="E78" s="38"/>
      <c r="F78" s="38"/>
      <c r="G78" s="38"/>
      <c r="H78" s="52">
        <f t="shared" si="39"/>
        <v>11.527010000000001</v>
      </c>
      <c r="I78" s="19">
        <f t="shared" si="51"/>
        <v>0</v>
      </c>
      <c r="J78" s="19">
        <f t="shared" ref="J78" si="62">J79+J80</f>
        <v>0</v>
      </c>
      <c r="K78" s="19">
        <f t="shared" ref="K78" si="63">K79+K80</f>
        <v>0</v>
      </c>
      <c r="L78" s="19">
        <f t="shared" ref="L78" si="64">L79+L80</f>
        <v>0</v>
      </c>
      <c r="M78" s="19">
        <f t="shared" ref="M78" si="65">M79+M80</f>
        <v>0</v>
      </c>
      <c r="N78" s="19">
        <f t="shared" ref="N78" si="66">N79+N80</f>
        <v>0</v>
      </c>
      <c r="O78" s="52">
        <f t="shared" ref="O78" si="67">O79+O80</f>
        <v>11.527010000000001</v>
      </c>
      <c r="P78" s="19">
        <f t="shared" ref="P78" si="68">P79+P80</f>
        <v>0</v>
      </c>
      <c r="Q78" s="19">
        <f t="shared" ref="Q78" si="69">Q79+Q80</f>
        <v>0</v>
      </c>
      <c r="R78" s="19">
        <f t="shared" ref="R78" si="70">R79+R80</f>
        <v>0</v>
      </c>
      <c r="S78" s="19">
        <f t="shared" ref="S78" si="71">S79+S80</f>
        <v>0</v>
      </c>
    </row>
    <row r="79" spans="1:19" x14ac:dyDescent="0.2">
      <c r="A79" s="23">
        <v>103</v>
      </c>
      <c r="B79" s="10" t="s">
        <v>12</v>
      </c>
      <c r="C79" s="25"/>
      <c r="D79" s="38"/>
      <c r="E79" s="38"/>
      <c r="F79" s="38"/>
      <c r="G79" s="38"/>
      <c r="H79" s="52">
        <f t="shared" si="39"/>
        <v>0</v>
      </c>
      <c r="I79" s="19">
        <f t="shared" si="51"/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52">
        <v>0</v>
      </c>
      <c r="P79" s="19">
        <v>0</v>
      </c>
      <c r="Q79" s="19">
        <v>0</v>
      </c>
      <c r="R79" s="19">
        <v>0</v>
      </c>
      <c r="S79" s="19">
        <v>0</v>
      </c>
    </row>
    <row r="80" spans="1:19" x14ac:dyDescent="0.2">
      <c r="A80" s="23">
        <v>104</v>
      </c>
      <c r="B80" s="10" t="s">
        <v>2</v>
      </c>
      <c r="C80" s="25"/>
      <c r="D80" s="38"/>
      <c r="E80" s="38"/>
      <c r="F80" s="38"/>
      <c r="G80" s="38"/>
      <c r="H80" s="52">
        <f t="shared" si="39"/>
        <v>11.527010000000001</v>
      </c>
      <c r="I80" s="19">
        <f t="shared" si="51"/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52">
        <v>11.527010000000001</v>
      </c>
      <c r="P80" s="19">
        <v>0</v>
      </c>
      <c r="Q80" s="19">
        <v>0</v>
      </c>
      <c r="R80" s="19">
        <v>0</v>
      </c>
      <c r="S80" s="19">
        <v>0</v>
      </c>
    </row>
    <row r="81" spans="1:20" x14ac:dyDescent="0.2">
      <c r="A81" s="40"/>
      <c r="B81" s="42" t="s">
        <v>48</v>
      </c>
      <c r="C81" s="43"/>
      <c r="D81" s="44"/>
      <c r="E81" s="44"/>
      <c r="F81" s="44"/>
      <c r="G81" s="44"/>
      <c r="H81" s="39"/>
      <c r="I81" s="39"/>
      <c r="J81" s="39"/>
      <c r="K81" s="39"/>
      <c r="L81" s="39"/>
      <c r="M81" s="39"/>
      <c r="N81" s="46">
        <f>SUM(N39+N58+N62)</f>
        <v>24546.567999999999</v>
      </c>
      <c r="O81" s="46">
        <f>SUM(O39+O66+O70+O74+O78)</f>
        <v>13328.428389999999</v>
      </c>
      <c r="P81" s="39"/>
      <c r="Q81" s="39"/>
      <c r="R81" s="39"/>
      <c r="S81" s="39"/>
    </row>
    <row r="82" spans="1:20" x14ac:dyDescent="0.2">
      <c r="A82" s="40"/>
      <c r="B82" s="42"/>
      <c r="C82" s="43"/>
      <c r="D82" s="44"/>
      <c r="E82" s="44"/>
      <c r="F82" s="44"/>
      <c r="G82" s="44"/>
      <c r="H82" s="39"/>
      <c r="I82" s="39"/>
      <c r="J82" s="39"/>
      <c r="K82" s="39"/>
      <c r="L82" s="39"/>
      <c r="M82" s="39"/>
      <c r="N82" s="39"/>
      <c r="O82" s="53"/>
      <c r="P82" s="39"/>
      <c r="Q82" s="39"/>
      <c r="R82" s="39"/>
      <c r="S82" s="39"/>
    </row>
    <row r="83" spans="1:20" x14ac:dyDescent="0.2">
      <c r="A83" s="40"/>
      <c r="B83" s="42"/>
      <c r="C83" s="43"/>
      <c r="D83" s="44"/>
      <c r="E83" s="44"/>
      <c r="F83" s="44"/>
      <c r="G83" s="44"/>
      <c r="H83" s="39"/>
      <c r="I83" s="39"/>
      <c r="J83" s="39"/>
      <c r="K83" s="39"/>
      <c r="L83" s="39"/>
      <c r="M83" s="39"/>
      <c r="N83" s="39"/>
      <c r="O83" s="45"/>
      <c r="P83" s="39"/>
      <c r="Q83" s="39"/>
      <c r="R83" s="39"/>
      <c r="S83" s="39"/>
    </row>
    <row r="84" spans="1:20" x14ac:dyDescent="0.2">
      <c r="A84" s="40"/>
      <c r="B84" s="42"/>
      <c r="C84" s="43"/>
      <c r="D84" s="44"/>
      <c r="E84" s="44"/>
      <c r="F84" s="44"/>
      <c r="G84" s="44"/>
      <c r="H84" s="39"/>
      <c r="I84" s="39"/>
      <c r="J84" s="39"/>
      <c r="K84" s="39"/>
      <c r="L84" s="39"/>
      <c r="M84" s="39"/>
      <c r="N84" s="39"/>
      <c r="O84" s="46"/>
      <c r="P84" s="39"/>
      <c r="Q84" s="39"/>
      <c r="R84" s="39"/>
      <c r="S84" s="39"/>
    </row>
    <row r="85" spans="1:20" x14ac:dyDescent="0.2">
      <c r="A85" s="44"/>
      <c r="B85" s="47"/>
      <c r="C85" s="43"/>
      <c r="D85" s="44"/>
      <c r="E85" s="44"/>
      <c r="F85" s="48"/>
      <c r="G85" s="4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</row>
    <row r="86" spans="1:20" x14ac:dyDescent="0.2">
      <c r="A86" s="44"/>
      <c r="B86" s="42"/>
      <c r="C86" s="43"/>
      <c r="D86" s="44"/>
      <c r="E86" s="44"/>
      <c r="F86" s="44"/>
      <c r="G86" s="44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</row>
    <row r="87" spans="1:20" x14ac:dyDescent="0.2">
      <c r="A87" s="44"/>
      <c r="B87" s="42"/>
      <c r="C87" s="43"/>
      <c r="D87" s="44"/>
      <c r="E87" s="44"/>
      <c r="F87" s="44"/>
      <c r="G87" s="44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</row>
    <row r="88" spans="1:20" x14ac:dyDescent="0.2">
      <c r="A88" s="44"/>
      <c r="B88" s="42"/>
      <c r="C88" s="43"/>
      <c r="D88" s="44"/>
      <c r="E88" s="44"/>
      <c r="F88" s="44"/>
      <c r="G88" s="44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</row>
    <row r="89" spans="1:20" x14ac:dyDescent="0.2">
      <c r="A89" s="44"/>
      <c r="B89" s="47"/>
      <c r="C89" s="43"/>
      <c r="D89" s="44"/>
      <c r="E89" s="44"/>
      <c r="F89" s="48"/>
      <c r="G89" s="4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</row>
    <row r="90" spans="1:20" x14ac:dyDescent="0.2">
      <c r="A90" s="44"/>
      <c r="B90" s="42"/>
      <c r="C90" s="43"/>
      <c r="D90" s="44"/>
      <c r="E90" s="44"/>
      <c r="F90" s="44"/>
      <c r="G90" s="44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</row>
    <row r="91" spans="1:20" x14ac:dyDescent="0.2">
      <c r="A91" s="44"/>
      <c r="B91" s="42"/>
      <c r="C91" s="43"/>
      <c r="D91" s="44"/>
      <c r="E91" s="44"/>
      <c r="F91" s="44"/>
      <c r="G91" s="44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2">
      <c r="A92" s="44"/>
      <c r="B92" s="42"/>
      <c r="C92" s="43"/>
      <c r="D92" s="44"/>
      <c r="E92" s="44"/>
      <c r="F92" s="44"/>
      <c r="G92" s="44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</row>
    <row r="93" spans="1:20" x14ac:dyDescent="0.2">
      <c r="A93" s="44"/>
      <c r="B93" s="47"/>
      <c r="C93" s="43"/>
      <c r="D93" s="44"/>
      <c r="E93" s="44"/>
      <c r="F93" s="48"/>
      <c r="G93" s="4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</row>
    <row r="94" spans="1:20" x14ac:dyDescent="0.2">
      <c r="A94" s="44"/>
      <c r="B94" s="42"/>
      <c r="C94" s="43"/>
      <c r="D94" s="44"/>
      <c r="E94" s="44"/>
      <c r="F94" s="44"/>
      <c r="G94" s="44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</row>
    <row r="95" spans="1:20" x14ac:dyDescent="0.2">
      <c r="A95" s="44"/>
      <c r="B95" s="42"/>
      <c r="C95" s="43"/>
      <c r="D95" s="44"/>
      <c r="E95" s="44"/>
      <c r="F95" s="44"/>
      <c r="G95" s="44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</row>
    <row r="96" spans="1:20" x14ac:dyDescent="0.2">
      <c r="A96" s="44"/>
      <c r="B96" s="42"/>
      <c r="C96" s="43"/>
      <c r="D96" s="44"/>
      <c r="E96" s="44"/>
      <c r="F96" s="44"/>
      <c r="G96" s="44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</row>
    <row r="99" spans="15:15" x14ac:dyDescent="0.2">
      <c r="O99" s="45"/>
    </row>
  </sheetData>
  <mergeCells count="10">
    <mergeCell ref="A7:S7"/>
    <mergeCell ref="A9:A10"/>
    <mergeCell ref="B9:B10"/>
    <mergeCell ref="A5:S5"/>
    <mergeCell ref="A6:S6"/>
    <mergeCell ref="A8:S8"/>
    <mergeCell ref="H9:S9"/>
    <mergeCell ref="C9:C10"/>
    <mergeCell ref="D9:E9"/>
    <mergeCell ref="F9:G9"/>
  </mergeCells>
  <phoneticPr fontId="22" type="noConversion"/>
  <pageMargins left="0.19685039370078741" right="0.11811023622047245" top="0.39370078740157483" bottom="0.39370078740157483" header="0.51181102362204722" footer="0"/>
  <pageSetup paperSize="9" scale="96" orientation="landscape" r:id="rId1"/>
  <headerFooter alignWithMargins="0"/>
  <rowBreaks count="2" manualBreakCount="2">
    <brk id="70" max="18" man="1"/>
    <brk id="99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2021-02-02T09:03:44Z</cp:lastPrinted>
  <dcterms:created xsi:type="dcterms:W3CDTF">2013-12-04T10:02:05Z</dcterms:created>
  <dcterms:modified xsi:type="dcterms:W3CDTF">2022-03-01T08:04:56Z</dcterms:modified>
</cp:coreProperties>
</file>